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strucciones" sheetId="1" state="visible" r:id="rId1"/>
    <sheet xmlns:r="http://schemas.openxmlformats.org/officeDocument/2006/relationships" name="Mapa" sheetId="2" state="visible" r:id="rId2"/>
    <sheet xmlns:r="http://schemas.openxmlformats.org/officeDocument/2006/relationships" name="Ejemplo industrial" sheetId="3" state="visible" r:id="rId3"/>
    <sheet xmlns:r="http://schemas.openxmlformats.org/officeDocument/2006/relationships" name="Ejemplo comercial" sheetId="4" state="visible" r:id="rId4"/>
    <sheet xmlns:r="http://schemas.openxmlformats.org/officeDocument/2006/relationships" name="Ejemplo servicios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Calibri"/>
      <b val="1"/>
      <color rgb="FF0F1E3C"/>
      <sz val="14"/>
    </font>
    <font>
      <name val="Calibri"/>
      <sz val="10"/>
    </font>
    <font>
      <name val="Calibri"/>
      <b val="1"/>
      <color rgb="FF0F1E3C"/>
      <sz val="10"/>
    </font>
    <font>
      <name val="Calibri"/>
      <i val="1"/>
      <color rgb="FF555F70"/>
      <sz val="9"/>
    </font>
    <font>
      <name val="Calibri"/>
      <b val="1"/>
      <color rgb="FFFFFFFF"/>
      <sz val="10"/>
    </font>
  </fonts>
  <fills count="6">
    <fill>
      <patternFill/>
    </fill>
    <fill>
      <patternFill patternType="gray125"/>
    </fill>
    <fill>
      <patternFill patternType="solid">
        <fgColor rgb="FFFFF8E1"/>
      </patternFill>
    </fill>
    <fill>
      <patternFill patternType="solid">
        <fgColor rgb="FFE4ECF7"/>
      </patternFill>
    </fill>
    <fill>
      <patternFill patternType="solid">
        <fgColor rgb="FFF2F4F7"/>
      </patternFill>
    </fill>
    <fill>
      <patternFill patternType="solid">
        <fgColor rgb="FF0F1E3C"/>
      </patternFill>
    </fill>
  </fills>
  <borders count="2">
    <border>
      <left/>
      <right/>
      <top/>
      <bottom/>
      <diagonal/>
    </border>
    <border>
      <left style="thin">
        <color rgb="FFC9CED6"/>
      </left>
      <right style="thin">
        <color rgb="FFC9CED6"/>
      </right>
      <top style="thin">
        <color rgb="FFC9CED6"/>
      </top>
      <bottom style="thin">
        <color rgb="FFC9CED6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2" fillId="0" borderId="0" applyAlignment="1" pivotButton="0" quotePrefix="0" xfId="0">
      <alignment vertical="top" wrapText="1"/>
    </xf>
    <xf numFmtId="0" fontId="3" fillId="0" borderId="0" applyAlignment="1" pivotButton="0" quotePrefix="0" xfId="0">
      <alignment vertical="top" wrapText="1"/>
    </xf>
    <xf numFmtId="0" fontId="4" fillId="0" borderId="0" applyAlignment="1" pivotButton="0" quotePrefix="0" xfId="0">
      <alignment vertical="top" wrapText="1"/>
    </xf>
    <xf numFmtId="0" fontId="1" fillId="0" borderId="0" applyAlignment="1" pivotButton="0" quotePrefix="0" xfId="0">
      <alignment vertical="top"/>
    </xf>
    <xf numFmtId="0" fontId="2" fillId="2" borderId="1" applyAlignment="1" pivotButton="0" quotePrefix="0" xfId="0">
      <alignment vertical="top" wrapText="1"/>
    </xf>
    <xf numFmtId="0" fontId="3" fillId="3" borderId="1" applyAlignment="1" pivotButton="0" quotePrefix="0" xfId="0">
      <alignment horizontal="center" vertical="center" textRotation="90" wrapText="1"/>
    </xf>
    <xf numFmtId="0" fontId="3" fillId="0" borderId="0" applyAlignment="1" pivotButton="0" quotePrefix="0" xfId="0">
      <alignment horizontal="center" vertical="center" wrapText="1"/>
    </xf>
    <xf numFmtId="0" fontId="4" fillId="0" borderId="0" applyAlignment="1" pivotButton="0" quotePrefix="0" xfId="0">
      <alignment vertical="top"/>
    </xf>
    <xf numFmtId="0" fontId="3" fillId="0" borderId="1" applyAlignment="1" pivotButton="0" quotePrefix="0" xfId="0">
      <alignment horizontal="center" vertical="center" wrapText="1"/>
    </xf>
    <xf numFmtId="0" fontId="2" fillId="4" borderId="1" applyAlignment="1" pivotButton="0" quotePrefix="0" xfId="0">
      <alignment horizontal="center" vertical="center" wrapText="1"/>
    </xf>
    <xf numFmtId="0" fontId="5" fillId="5" borderId="1" applyAlignment="1" pivotButton="0" quotePrefix="0" xfId="0">
      <alignment horizontal="center" vertical="center" wrapText="1"/>
    </xf>
    <xf numFmtId="0" fontId="2" fillId="4" borderId="1" applyAlignment="1" pivotButton="0" quotePrefix="0" xfId="0">
      <alignment vertical="top" wrapText="1"/>
    </xf>
    <xf numFmtId="0" fontId="4" fillId="4" borderId="1" applyAlignment="1" pivotButton="0" quotePrefix="0" xfId="0">
      <alignment vertical="top"/>
    </xf>
  </cellXfs>
  <cellStyles count="1">
    <cellStyle name="Normal" xfId="0" builtinId="0" hidden="0"/>
  </cellStyles>
  <dxfs count="3">
    <dxf>
      <fill>
        <patternFill patternType="solid">
          <fgColor rgb="FFFFF8E1"/>
        </patternFill>
      </fill>
      <border>
        <left style="medium">
          <color rgb="FF0F1E3C"/>
        </left>
        <right style="medium">
          <color rgb="FF0F1E3C"/>
        </right>
        <top style="medium">
          <color rgb="FF0F1E3C"/>
        </top>
        <bottom style="medium">
          <color rgb="FF0F1E3C"/>
        </bottom>
      </border>
    </dxf>
    <dxf>
      <fill>
        <patternFill patternType="solid">
          <fgColor rgb="FFE3F2E6"/>
        </patternFill>
      </fill>
    </dxf>
    <dxf>
      <fill>
        <patternFill patternType="solid">
          <fgColor rgb="FFFBE4E4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5"/>
  <sheetViews>
    <sheetView workbookViewId="0">
      <selection activeCell="A1" sqref="A1"/>
    </sheetView>
  </sheetViews>
  <sheetFormatPr baseColWidth="8" defaultRowHeight="15"/>
  <cols>
    <col width="116" customWidth="1" min="1" max="1"/>
  </cols>
  <sheetData>
    <row r="1">
      <c r="A1" s="1" t="inlineStr">
        <is>
          <t>Mapa de procesos — inventario y mapa en una hoja</t>
        </is>
      </c>
    </row>
    <row r="2">
      <c r="A2" s="2" t="inlineStr">
        <is>
          <t>Cinco hojas: estas instrucciones, un mapa en blanco y tres ejemplos resueltos (empresa industrial, comercial y de servicios). Los ejemplos son ilustrativos: no corresponden a ninguna empresa y no se copian, porque los procesos misionales dependen de lo que cada empresa vende.</t>
        </is>
      </c>
    </row>
    <row r="3">
      <c r="A3" s="2" t="inlineStr"/>
    </row>
    <row r="4">
      <c r="A4" s="3" t="inlineStr">
        <is>
          <t>Cómo se usa</t>
        </is>
      </c>
    </row>
    <row r="5">
      <c r="A5" s="2" t="inlineStr">
        <is>
          <t>1. Llene primero el inventario (abajo, desde la fila 23), no el dibujo: código, nombre del proceso, tipo, dueño, salida principal, cliente de esa salida e indicador principal. El mapa de arriba se dibuja solo.</t>
        </is>
      </c>
    </row>
    <row r="6">
      <c r="A6" s="2" t="inlineStr">
        <is>
          <t>2. Los misionales se escriben en el orden de la cadena de valor: el mapa los numera de izquierda a derecha en ese orden.</t>
        </is>
      </c>
    </row>
    <row r="7">
      <c r="A7" s="2" t="inlineStr">
        <is>
          <t>3. La prueba para clasificar: si la salida forma parte de lo que recibe el cliente que paga —directamente o a través del siguiente eslabón de la cadena—, el proceso es misional; si sostiene a otros procesos sin formar parte de lo que se entrega, es de apoyo. Los estratégicos fijan el rumbo y controlan el desempeño. La fila de evaluación y mejora es opcional: si no la usa, la auditoría interna va con los estratégicos.</t>
        </is>
      </c>
    </row>
    <row r="8">
      <c r="A8" s="2" t="inlineStr">
        <is>
          <t>4. La columna «Revisión» avisa si falta el tipo, el dueño, la salida o su cliente. El mapa muestra hasta 6 procesos estratégicos, 6 misionales, 12 de apoyo y 6 de evaluación: si tiene más, agrupe.</t>
        </is>
      </c>
    </row>
    <row r="9">
      <c r="A9" s="2" t="inlineStr">
        <is>
          <t>5. Valide el inventario con quienes ejecutan el trabajo antes de dar el mapa por bueno, y caracterice después cada proceso con la plantilla de caracterización.</t>
        </is>
      </c>
    </row>
    <row r="10">
      <c r="A10" s="2" t="inlineStr"/>
    </row>
    <row r="11">
      <c r="A11" s="3" t="inlineStr">
        <is>
          <t>Lo que dice la norma</t>
        </is>
      </c>
    </row>
    <row r="12">
      <c r="A12" s="2" t="inlineStr">
        <is>
          <t>• ISO 9001 no usa la palabra «mapa» ni exige un formato. Su apartado 4.4 pide determinar los procesos del sistema, sus entradas y salidas, su secuencia e interacción y quién responde por ellos; el mapa es la forma más usada de mostrarlo en una página.</t>
        </is>
      </c>
    </row>
    <row r="13">
      <c r="A13" s="2" t="inlineStr"/>
    </row>
    <row r="14">
      <c r="A14" s="4" t="inlineStr">
        <is>
          <t>Guía completa con los tres ejemplos comentados: tagline-soluciones.com.co/calidad/mapa-de-procesos/</t>
        </is>
      </c>
    </row>
    <row r="15">
      <c r="A15" s="4" t="inlineStr">
        <is>
          <t>Plantilla de Tagline Soluciones Empresariales · tagline-soluciones.com.co — material informativo de orientación general. No constituye asesoría jurídica ni acredita el cumplimiento de ninguna obligación.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9"/>
  <sheetViews>
    <sheetView workbookViewId="0">
      <selection activeCell="A1" sqref="A1"/>
    </sheetView>
  </sheetViews>
  <sheetFormatPr baseColWidth="8" defaultRowHeight="15"/>
  <cols>
    <col width="14" customWidth="1" min="1" max="1"/>
    <col width="24" customWidth="1" min="2" max="2"/>
    <col width="18" customWidth="1" min="3" max="3"/>
    <col width="22" customWidth="1" min="4" max="4"/>
    <col width="24" customWidth="1" min="5" max="5"/>
    <col width="22" customWidth="1" min="6" max="6"/>
    <col width="24" customWidth="1" min="7" max="7"/>
    <col width="20" customWidth="1" min="8" max="8"/>
    <col width="14" customWidth="1" min="9" max="9"/>
  </cols>
  <sheetData>
    <row r="1">
      <c r="A1" s="5" t="inlineStr">
        <is>
          <t>Mapa de procesos</t>
        </is>
      </c>
    </row>
    <row r="2">
      <c r="A2" s="3" t="inlineStr">
        <is>
          <t>Empresa:</t>
        </is>
      </c>
      <c r="B2" s="6" t="n"/>
    </row>
    <row r="4">
      <c r="A4" s="7" t="inlineStr">
        <is>
          <t>Necesidades y requisitos de clientes y partes interesadas</t>
        </is>
      </c>
      <c r="B4" s="3" t="inlineStr">
        <is>
          <t>Procesos estratégicos</t>
        </is>
      </c>
      <c r="H4" s="7" t="inlineStr">
        <is>
          <t>Satisfacción del cliente: productos y servicios conformes</t>
        </is>
      </c>
    </row>
    <row r="5" ht="46" customHeight="1">
      <c r="B5" s="8">
        <f>IFERROR(INDEX($B$23:$B$46,MATCH("Estratégico|1",$I$23:$I$46,0)),"")</f>
        <v/>
      </c>
      <c r="C5" s="8">
        <f>IFERROR(INDEX($B$23:$B$46,MATCH("Estratégico|2",$I$23:$I$46,0)),"")</f>
        <v/>
      </c>
      <c r="D5" s="8">
        <f>IFERROR(INDEX($B$23:$B$46,MATCH("Estratégico|3",$I$23:$I$46,0)),"")</f>
        <v/>
      </c>
      <c r="E5" s="8">
        <f>IFERROR(INDEX($B$23:$B$46,MATCH("Estratégico|4",$I$23:$I$46,0)),"")</f>
        <v/>
      </c>
      <c r="F5" s="8">
        <f>IFERROR(INDEX($B$23:$B$46,MATCH("Estratégico|5",$I$23:$I$46,0)),"")</f>
        <v/>
      </c>
      <c r="G5" s="8">
        <f>IFERROR(INDEX($B$23:$B$46,MATCH("Estratégico|6",$I$23:$I$46,0)),"")</f>
        <v/>
      </c>
    </row>
    <row r="6"/>
    <row r="7">
      <c r="B7" s="3" t="inlineStr">
        <is>
          <t>Procesos misionales (en orden, de izquierda a derecha)</t>
        </is>
      </c>
    </row>
    <row r="8" ht="46" customHeight="1">
      <c r="B8" s="8">
        <f>IFERROR(1&amp;". "&amp;INDEX($B$23:$B$46,MATCH("Misional|1",$I$23:$I$46,0)),"")</f>
        <v/>
      </c>
      <c r="C8" s="8">
        <f>IFERROR(2&amp;". "&amp;INDEX($B$23:$B$46,MATCH("Misional|2",$I$23:$I$46,0)),"")</f>
        <v/>
      </c>
      <c r="D8" s="8">
        <f>IFERROR(3&amp;". "&amp;INDEX($B$23:$B$46,MATCH("Misional|3",$I$23:$I$46,0)),"")</f>
        <v/>
      </c>
      <c r="E8" s="8">
        <f>IFERROR(4&amp;". "&amp;INDEX($B$23:$B$46,MATCH("Misional|4",$I$23:$I$46,0)),"")</f>
        <v/>
      </c>
      <c r="F8" s="8">
        <f>IFERROR(5&amp;". "&amp;INDEX($B$23:$B$46,MATCH("Misional|5",$I$23:$I$46,0)),"")</f>
        <v/>
      </c>
      <c r="G8" s="8">
        <f>IFERROR(6&amp;". "&amp;INDEX($B$23:$B$46,MATCH("Misional|6",$I$23:$I$46,0)),"")</f>
        <v/>
      </c>
    </row>
    <row r="9"/>
    <row r="10">
      <c r="B10" s="3" t="inlineStr">
        <is>
          <t>Procesos de apoyo</t>
        </is>
      </c>
    </row>
    <row r="11" ht="46" customHeight="1">
      <c r="B11" s="8">
        <f>IFERROR(INDEX($B$23:$B$46,MATCH("Apoyo|1",$I$23:$I$46,0)),"")</f>
        <v/>
      </c>
      <c r="C11" s="8">
        <f>IFERROR(INDEX($B$23:$B$46,MATCH("Apoyo|2",$I$23:$I$46,0)),"")</f>
        <v/>
      </c>
      <c r="D11" s="8">
        <f>IFERROR(INDEX($B$23:$B$46,MATCH("Apoyo|3",$I$23:$I$46,0)),"")</f>
        <v/>
      </c>
      <c r="E11" s="8">
        <f>IFERROR(INDEX($B$23:$B$46,MATCH("Apoyo|4",$I$23:$I$46,0)),"")</f>
        <v/>
      </c>
      <c r="F11" s="8">
        <f>IFERROR(INDEX($B$23:$B$46,MATCH("Apoyo|5",$I$23:$I$46,0)),"")</f>
        <v/>
      </c>
      <c r="G11" s="8">
        <f>IFERROR(INDEX($B$23:$B$46,MATCH("Apoyo|6",$I$23:$I$46,0)),"")</f>
        <v/>
      </c>
    </row>
    <row r="12" ht="46" customHeight="1">
      <c r="B12" s="8">
        <f>IFERROR(INDEX($B$23:$B$46,MATCH("Apoyo|7",$I$23:$I$46,0)),"")</f>
        <v/>
      </c>
      <c r="C12" s="8">
        <f>IFERROR(INDEX($B$23:$B$46,MATCH("Apoyo|8",$I$23:$I$46,0)),"")</f>
        <v/>
      </c>
      <c r="D12" s="8">
        <f>IFERROR(INDEX($B$23:$B$46,MATCH("Apoyo|9",$I$23:$I$46,0)),"")</f>
        <v/>
      </c>
      <c r="E12" s="8">
        <f>IFERROR(INDEX($B$23:$B$46,MATCH("Apoyo|10",$I$23:$I$46,0)),"")</f>
        <v/>
      </c>
      <c r="F12" s="8">
        <f>IFERROR(INDEX($B$23:$B$46,MATCH("Apoyo|11",$I$23:$I$46,0)),"")</f>
        <v/>
      </c>
      <c r="G12" s="8">
        <f>IFERROR(INDEX($B$23:$B$46,MATCH("Apoyo|12",$I$23:$I$46,0)),"")</f>
        <v/>
      </c>
    </row>
    <row r="13"/>
    <row r="14">
      <c r="B14" s="3" t="inlineStr">
        <is>
          <t>Evaluación y mejora (opcional)</t>
        </is>
      </c>
    </row>
    <row r="15" ht="46" customHeight="1">
      <c r="B15" s="8">
        <f>IFERROR(INDEX($B$23:$B$46,MATCH("Evaluación y mejora|1",$I$23:$I$46,0)),"")</f>
        <v/>
      </c>
      <c r="C15" s="8">
        <f>IFERROR(INDEX($B$23:$B$46,MATCH("Evaluación y mejora|2",$I$23:$I$46,0)),"")</f>
        <v/>
      </c>
      <c r="D15" s="8">
        <f>IFERROR(INDEX($B$23:$B$46,MATCH("Evaluación y mejora|3",$I$23:$I$46,0)),"")</f>
        <v/>
      </c>
      <c r="E15" s="8">
        <f>IFERROR(INDEX($B$23:$B$46,MATCH("Evaluación y mejora|4",$I$23:$I$46,0)),"")</f>
        <v/>
      </c>
      <c r="F15" s="8">
        <f>IFERROR(INDEX($B$23:$B$46,MATCH("Evaluación y mejora|5",$I$23:$I$46,0)),"")</f>
        <v/>
      </c>
      <c r="G15" s="8">
        <f>IFERROR(INDEX($B$23:$B$46,MATCH("Evaluación y mejora|6",$I$23:$I$46,0)),"")</f>
        <v/>
      </c>
    </row>
    <row r="16"/>
    <row r="17">
      <c r="B17" s="9" t="inlineStr">
        <is>
          <t>→ La cadena misional se lee de izquierda a derecha: de los requisitos del cliente a su satisfacción.</t>
        </is>
      </c>
    </row>
    <row r="19">
      <c r="B19" s="10" t="inlineStr">
        <is>
          <t>Estratégicos</t>
        </is>
      </c>
      <c r="C19" s="10" t="inlineStr">
        <is>
          <t>Misionales</t>
        </is>
      </c>
      <c r="D19" s="10" t="inlineStr">
        <is>
          <t>Apoyo</t>
        </is>
      </c>
      <c r="E19" s="10" t="inlineStr">
        <is>
          <t>Evaluación</t>
        </is>
      </c>
      <c r="F19" s="10" t="inlineStr">
        <is>
          <t>Con datos incompletos</t>
        </is>
      </c>
    </row>
    <row r="20">
      <c r="B20" s="11">
        <f>COUNTIF($C$23:$C$46,"Estratégico")</f>
        <v/>
      </c>
      <c r="C20" s="11">
        <f>COUNTIF($C$23:$C$46,"Misional")</f>
        <v/>
      </c>
      <c r="D20" s="11">
        <f>COUNTIF($C$23:$C$46,"Apoyo")</f>
        <v/>
      </c>
      <c r="E20" s="11">
        <f>COUNTIF($C$23:$C$46,"Evaluación y mejora")</f>
        <v/>
      </c>
      <c r="F20" s="11">
        <f>COUNTA($B$23:$B$46)-COUNTIF($H$23:$H$46,"OK")</f>
        <v/>
      </c>
    </row>
    <row r="21">
      <c r="A21" s="3" t="inlineStr">
        <is>
          <t>Inventario de procesos (se llena primero; el mapa de arriba se dibuja solo)</t>
        </is>
      </c>
    </row>
    <row r="22">
      <c r="A22" s="12" t="inlineStr">
        <is>
          <t>Código</t>
        </is>
      </c>
      <c r="B22" s="12" t="inlineStr">
        <is>
          <t>Proceso</t>
        </is>
      </c>
      <c r="C22" s="12" t="inlineStr">
        <is>
          <t>Tipo</t>
        </is>
      </c>
      <c r="D22" s="12" t="inlineStr">
        <is>
          <t>Dueño (cargo)</t>
        </is>
      </c>
      <c r="E22" s="12" t="inlineStr">
        <is>
          <t>Salida principal</t>
        </is>
      </c>
      <c r="F22" s="12" t="inlineStr">
        <is>
          <t>Cliente de la salida</t>
        </is>
      </c>
      <c r="G22" s="12" t="inlineStr">
        <is>
          <t>Indicador principal</t>
        </is>
      </c>
      <c r="H22" s="12" t="inlineStr">
        <is>
          <t>Revisión</t>
        </is>
      </c>
      <c r="I22" s="12" t="inlineStr">
        <is>
          <t>Clave</t>
        </is>
      </c>
    </row>
    <row r="23">
      <c r="A23" s="6" t="n"/>
      <c r="B23" s="6" t="n"/>
      <c r="C23" s="6" t="n"/>
      <c r="D23" s="6" t="n"/>
      <c r="E23" s="6" t="n"/>
      <c r="F23" s="6" t="n"/>
      <c r="G23" s="6" t="n"/>
      <c r="H23" s="13">
        <f>IF(B23="","",IF(C23="","Falta el tipo",IF(D23="","Falta el dueño",IF(E23="","Falta la salida",IF(F23="","Falta el cliente","OK")))))</f>
        <v/>
      </c>
      <c r="I23" s="14">
        <f>IF(OR(B23="",C23=""),"",C23&amp;"|"&amp;COUNTIFS($C$23:C23,C23,$B$23:B23,"&lt;&gt;"))</f>
        <v/>
      </c>
    </row>
    <row r="24">
      <c r="A24" s="6" t="n"/>
      <c r="B24" s="6" t="n"/>
      <c r="C24" s="6" t="n"/>
      <c r="D24" s="6" t="n"/>
      <c r="E24" s="6" t="n"/>
      <c r="F24" s="6" t="n"/>
      <c r="G24" s="6" t="n"/>
      <c r="H24" s="13">
        <f>IF(B24="","",IF(C24="","Falta el tipo",IF(D24="","Falta el dueño",IF(E24="","Falta la salida",IF(F24="","Falta el cliente","OK")))))</f>
        <v/>
      </c>
      <c r="I24" s="14">
        <f>IF(OR(B24="",C24=""),"",C24&amp;"|"&amp;COUNTIFS($C$23:C24,C24,$B$23:B24,"&lt;&gt;"))</f>
        <v/>
      </c>
    </row>
    <row r="25">
      <c r="A25" s="6" t="n"/>
      <c r="B25" s="6" t="n"/>
      <c r="C25" s="6" t="n"/>
      <c r="D25" s="6" t="n"/>
      <c r="E25" s="6" t="n"/>
      <c r="F25" s="6" t="n"/>
      <c r="G25" s="6" t="n"/>
      <c r="H25" s="13">
        <f>IF(B25="","",IF(C25="","Falta el tipo",IF(D25="","Falta el dueño",IF(E25="","Falta la salida",IF(F25="","Falta el cliente","OK")))))</f>
        <v/>
      </c>
      <c r="I25" s="14">
        <f>IF(OR(B25="",C25=""),"",C25&amp;"|"&amp;COUNTIFS($C$23:C25,C25,$B$23:B25,"&lt;&gt;"))</f>
        <v/>
      </c>
    </row>
    <row r="26">
      <c r="A26" s="6" t="n"/>
      <c r="B26" s="6" t="n"/>
      <c r="C26" s="6" t="n"/>
      <c r="D26" s="6" t="n"/>
      <c r="E26" s="6" t="n"/>
      <c r="F26" s="6" t="n"/>
      <c r="G26" s="6" t="n"/>
      <c r="H26" s="13">
        <f>IF(B26="","",IF(C26="","Falta el tipo",IF(D26="","Falta el dueño",IF(E26="","Falta la salida",IF(F26="","Falta el cliente","OK")))))</f>
        <v/>
      </c>
      <c r="I26" s="14">
        <f>IF(OR(B26="",C26=""),"",C26&amp;"|"&amp;COUNTIFS($C$23:C26,C26,$B$23:B26,"&lt;&gt;"))</f>
        <v/>
      </c>
    </row>
    <row r="27">
      <c r="A27" s="6" t="n"/>
      <c r="B27" s="6" t="n"/>
      <c r="C27" s="6" t="n"/>
      <c r="D27" s="6" t="n"/>
      <c r="E27" s="6" t="n"/>
      <c r="F27" s="6" t="n"/>
      <c r="G27" s="6" t="n"/>
      <c r="H27" s="13">
        <f>IF(B27="","",IF(C27="","Falta el tipo",IF(D27="","Falta el dueño",IF(E27="","Falta la salida",IF(F27="","Falta el cliente","OK")))))</f>
        <v/>
      </c>
      <c r="I27" s="14">
        <f>IF(OR(B27="",C27=""),"",C27&amp;"|"&amp;COUNTIFS($C$23:C27,C27,$B$23:B27,"&lt;&gt;"))</f>
        <v/>
      </c>
    </row>
    <row r="28">
      <c r="A28" s="6" t="n"/>
      <c r="B28" s="6" t="n"/>
      <c r="C28" s="6" t="n"/>
      <c r="D28" s="6" t="n"/>
      <c r="E28" s="6" t="n"/>
      <c r="F28" s="6" t="n"/>
      <c r="G28" s="6" t="n"/>
      <c r="H28" s="13">
        <f>IF(B28="","",IF(C28="","Falta el tipo",IF(D28="","Falta el dueño",IF(E28="","Falta la salida",IF(F28="","Falta el cliente","OK")))))</f>
        <v/>
      </c>
      <c r="I28" s="14">
        <f>IF(OR(B28="",C28=""),"",C28&amp;"|"&amp;COUNTIFS($C$23:C28,C28,$B$23:B28,"&lt;&gt;"))</f>
        <v/>
      </c>
    </row>
    <row r="29">
      <c r="A29" s="6" t="n"/>
      <c r="B29" s="6" t="n"/>
      <c r="C29" s="6" t="n"/>
      <c r="D29" s="6" t="n"/>
      <c r="E29" s="6" t="n"/>
      <c r="F29" s="6" t="n"/>
      <c r="G29" s="6" t="n"/>
      <c r="H29" s="13">
        <f>IF(B29="","",IF(C29="","Falta el tipo",IF(D29="","Falta el dueño",IF(E29="","Falta la salida",IF(F29="","Falta el cliente","OK")))))</f>
        <v/>
      </c>
      <c r="I29" s="14">
        <f>IF(OR(B29="",C29=""),"",C29&amp;"|"&amp;COUNTIFS($C$23:C29,C29,$B$23:B29,"&lt;&gt;"))</f>
        <v/>
      </c>
    </row>
    <row r="30">
      <c r="A30" s="6" t="n"/>
      <c r="B30" s="6" t="n"/>
      <c r="C30" s="6" t="n"/>
      <c r="D30" s="6" t="n"/>
      <c r="E30" s="6" t="n"/>
      <c r="F30" s="6" t="n"/>
      <c r="G30" s="6" t="n"/>
      <c r="H30" s="13">
        <f>IF(B30="","",IF(C30="","Falta el tipo",IF(D30="","Falta el dueño",IF(E30="","Falta la salida",IF(F30="","Falta el cliente","OK")))))</f>
        <v/>
      </c>
      <c r="I30" s="14">
        <f>IF(OR(B30="",C30=""),"",C30&amp;"|"&amp;COUNTIFS($C$23:C30,C30,$B$23:B30,"&lt;&gt;"))</f>
        <v/>
      </c>
    </row>
    <row r="31">
      <c r="A31" s="6" t="n"/>
      <c r="B31" s="6" t="n"/>
      <c r="C31" s="6" t="n"/>
      <c r="D31" s="6" t="n"/>
      <c r="E31" s="6" t="n"/>
      <c r="F31" s="6" t="n"/>
      <c r="G31" s="6" t="n"/>
      <c r="H31" s="13">
        <f>IF(B31="","",IF(C31="","Falta el tipo",IF(D31="","Falta el dueño",IF(E31="","Falta la salida",IF(F31="","Falta el cliente","OK")))))</f>
        <v/>
      </c>
      <c r="I31" s="14">
        <f>IF(OR(B31="",C31=""),"",C31&amp;"|"&amp;COUNTIFS($C$23:C31,C31,$B$23:B31,"&lt;&gt;"))</f>
        <v/>
      </c>
    </row>
    <row r="32">
      <c r="A32" s="6" t="n"/>
      <c r="B32" s="6" t="n"/>
      <c r="C32" s="6" t="n"/>
      <c r="D32" s="6" t="n"/>
      <c r="E32" s="6" t="n"/>
      <c r="F32" s="6" t="n"/>
      <c r="G32" s="6" t="n"/>
      <c r="H32" s="13">
        <f>IF(B32="","",IF(C32="","Falta el tipo",IF(D32="","Falta el dueño",IF(E32="","Falta la salida",IF(F32="","Falta el cliente","OK")))))</f>
        <v/>
      </c>
      <c r="I32" s="14">
        <f>IF(OR(B32="",C32=""),"",C32&amp;"|"&amp;COUNTIFS($C$23:C32,C32,$B$23:B32,"&lt;&gt;"))</f>
        <v/>
      </c>
    </row>
    <row r="33">
      <c r="A33" s="6" t="n"/>
      <c r="B33" s="6" t="n"/>
      <c r="C33" s="6" t="n"/>
      <c r="D33" s="6" t="n"/>
      <c r="E33" s="6" t="n"/>
      <c r="F33" s="6" t="n"/>
      <c r="G33" s="6" t="n"/>
      <c r="H33" s="13">
        <f>IF(B33="","",IF(C33="","Falta el tipo",IF(D33="","Falta el dueño",IF(E33="","Falta la salida",IF(F33="","Falta el cliente","OK")))))</f>
        <v/>
      </c>
      <c r="I33" s="14">
        <f>IF(OR(B33="",C33=""),"",C33&amp;"|"&amp;COUNTIFS($C$23:C33,C33,$B$23:B33,"&lt;&gt;"))</f>
        <v/>
      </c>
    </row>
    <row r="34">
      <c r="A34" s="6" t="n"/>
      <c r="B34" s="6" t="n"/>
      <c r="C34" s="6" t="n"/>
      <c r="D34" s="6" t="n"/>
      <c r="E34" s="6" t="n"/>
      <c r="F34" s="6" t="n"/>
      <c r="G34" s="6" t="n"/>
      <c r="H34" s="13">
        <f>IF(B34="","",IF(C34="","Falta el tipo",IF(D34="","Falta el dueño",IF(E34="","Falta la salida",IF(F34="","Falta el cliente","OK")))))</f>
        <v/>
      </c>
      <c r="I34" s="14">
        <f>IF(OR(B34="",C34=""),"",C34&amp;"|"&amp;COUNTIFS($C$23:C34,C34,$B$23:B34,"&lt;&gt;"))</f>
        <v/>
      </c>
    </row>
    <row r="35">
      <c r="A35" s="6" t="n"/>
      <c r="B35" s="6" t="n"/>
      <c r="C35" s="6" t="n"/>
      <c r="D35" s="6" t="n"/>
      <c r="E35" s="6" t="n"/>
      <c r="F35" s="6" t="n"/>
      <c r="G35" s="6" t="n"/>
      <c r="H35" s="13">
        <f>IF(B35="","",IF(C35="","Falta el tipo",IF(D35="","Falta el dueño",IF(E35="","Falta la salida",IF(F35="","Falta el cliente","OK")))))</f>
        <v/>
      </c>
      <c r="I35" s="14">
        <f>IF(OR(B35="",C35=""),"",C35&amp;"|"&amp;COUNTIFS($C$23:C35,C35,$B$23:B35,"&lt;&gt;"))</f>
        <v/>
      </c>
    </row>
    <row r="36">
      <c r="A36" s="6" t="n"/>
      <c r="B36" s="6" t="n"/>
      <c r="C36" s="6" t="n"/>
      <c r="D36" s="6" t="n"/>
      <c r="E36" s="6" t="n"/>
      <c r="F36" s="6" t="n"/>
      <c r="G36" s="6" t="n"/>
      <c r="H36" s="13">
        <f>IF(B36="","",IF(C36="","Falta el tipo",IF(D36="","Falta el dueño",IF(E36="","Falta la salida",IF(F36="","Falta el cliente","OK")))))</f>
        <v/>
      </c>
      <c r="I36" s="14">
        <f>IF(OR(B36="",C36=""),"",C36&amp;"|"&amp;COUNTIFS($C$23:C36,C36,$B$23:B36,"&lt;&gt;"))</f>
        <v/>
      </c>
    </row>
    <row r="37">
      <c r="A37" s="6" t="n"/>
      <c r="B37" s="6" t="n"/>
      <c r="C37" s="6" t="n"/>
      <c r="D37" s="6" t="n"/>
      <c r="E37" s="6" t="n"/>
      <c r="F37" s="6" t="n"/>
      <c r="G37" s="6" t="n"/>
      <c r="H37" s="13">
        <f>IF(B37="","",IF(C37="","Falta el tipo",IF(D37="","Falta el dueño",IF(E37="","Falta la salida",IF(F37="","Falta el cliente","OK")))))</f>
        <v/>
      </c>
      <c r="I37" s="14">
        <f>IF(OR(B37="",C37=""),"",C37&amp;"|"&amp;COUNTIFS($C$23:C37,C37,$B$23:B37,"&lt;&gt;"))</f>
        <v/>
      </c>
    </row>
    <row r="38">
      <c r="A38" s="6" t="n"/>
      <c r="B38" s="6" t="n"/>
      <c r="C38" s="6" t="n"/>
      <c r="D38" s="6" t="n"/>
      <c r="E38" s="6" t="n"/>
      <c r="F38" s="6" t="n"/>
      <c r="G38" s="6" t="n"/>
      <c r="H38" s="13">
        <f>IF(B38="","",IF(C38="","Falta el tipo",IF(D38="","Falta el dueño",IF(E38="","Falta la salida",IF(F38="","Falta el cliente","OK")))))</f>
        <v/>
      </c>
      <c r="I38" s="14">
        <f>IF(OR(B38="",C38=""),"",C38&amp;"|"&amp;COUNTIFS($C$23:C38,C38,$B$23:B38,"&lt;&gt;"))</f>
        <v/>
      </c>
    </row>
    <row r="39">
      <c r="A39" s="6" t="n"/>
      <c r="B39" s="6" t="n"/>
      <c r="C39" s="6" t="n"/>
      <c r="D39" s="6" t="n"/>
      <c r="E39" s="6" t="n"/>
      <c r="F39" s="6" t="n"/>
      <c r="G39" s="6" t="n"/>
      <c r="H39" s="13">
        <f>IF(B39="","",IF(C39="","Falta el tipo",IF(D39="","Falta el dueño",IF(E39="","Falta la salida",IF(F39="","Falta el cliente","OK")))))</f>
        <v/>
      </c>
      <c r="I39" s="14">
        <f>IF(OR(B39="",C39=""),"",C39&amp;"|"&amp;COUNTIFS($C$23:C39,C39,$B$23:B39,"&lt;&gt;"))</f>
        <v/>
      </c>
    </row>
    <row r="40">
      <c r="A40" s="6" t="n"/>
      <c r="B40" s="6" t="n"/>
      <c r="C40" s="6" t="n"/>
      <c r="D40" s="6" t="n"/>
      <c r="E40" s="6" t="n"/>
      <c r="F40" s="6" t="n"/>
      <c r="G40" s="6" t="n"/>
      <c r="H40" s="13">
        <f>IF(B40="","",IF(C40="","Falta el tipo",IF(D40="","Falta el dueño",IF(E40="","Falta la salida",IF(F40="","Falta el cliente","OK")))))</f>
        <v/>
      </c>
      <c r="I40" s="14">
        <f>IF(OR(B40="",C40=""),"",C40&amp;"|"&amp;COUNTIFS($C$23:C40,C40,$B$23:B40,"&lt;&gt;"))</f>
        <v/>
      </c>
    </row>
    <row r="41">
      <c r="A41" s="6" t="n"/>
      <c r="B41" s="6" t="n"/>
      <c r="C41" s="6" t="n"/>
      <c r="D41" s="6" t="n"/>
      <c r="E41" s="6" t="n"/>
      <c r="F41" s="6" t="n"/>
      <c r="G41" s="6" t="n"/>
      <c r="H41" s="13">
        <f>IF(B41="","",IF(C41="","Falta el tipo",IF(D41="","Falta el dueño",IF(E41="","Falta la salida",IF(F41="","Falta el cliente","OK")))))</f>
        <v/>
      </c>
      <c r="I41" s="14">
        <f>IF(OR(B41="",C41=""),"",C41&amp;"|"&amp;COUNTIFS($C$23:C41,C41,$B$23:B41,"&lt;&gt;"))</f>
        <v/>
      </c>
    </row>
    <row r="42">
      <c r="A42" s="6" t="n"/>
      <c r="B42" s="6" t="n"/>
      <c r="C42" s="6" t="n"/>
      <c r="D42" s="6" t="n"/>
      <c r="E42" s="6" t="n"/>
      <c r="F42" s="6" t="n"/>
      <c r="G42" s="6" t="n"/>
      <c r="H42" s="13">
        <f>IF(B42="","",IF(C42="","Falta el tipo",IF(D42="","Falta el dueño",IF(E42="","Falta la salida",IF(F42="","Falta el cliente","OK")))))</f>
        <v/>
      </c>
      <c r="I42" s="14">
        <f>IF(OR(B42="",C42=""),"",C42&amp;"|"&amp;COUNTIFS($C$23:C42,C42,$B$23:B42,"&lt;&gt;"))</f>
        <v/>
      </c>
    </row>
    <row r="43">
      <c r="A43" s="6" t="n"/>
      <c r="B43" s="6" t="n"/>
      <c r="C43" s="6" t="n"/>
      <c r="D43" s="6" t="n"/>
      <c r="E43" s="6" t="n"/>
      <c r="F43" s="6" t="n"/>
      <c r="G43" s="6" t="n"/>
      <c r="H43" s="13">
        <f>IF(B43="","",IF(C43="","Falta el tipo",IF(D43="","Falta el dueño",IF(E43="","Falta la salida",IF(F43="","Falta el cliente","OK")))))</f>
        <v/>
      </c>
      <c r="I43" s="14">
        <f>IF(OR(B43="",C43=""),"",C43&amp;"|"&amp;COUNTIFS($C$23:C43,C43,$B$23:B43,"&lt;&gt;"))</f>
        <v/>
      </c>
    </row>
    <row r="44">
      <c r="A44" s="6" t="n"/>
      <c r="B44" s="6" t="n"/>
      <c r="C44" s="6" t="n"/>
      <c r="D44" s="6" t="n"/>
      <c r="E44" s="6" t="n"/>
      <c r="F44" s="6" t="n"/>
      <c r="G44" s="6" t="n"/>
      <c r="H44" s="13">
        <f>IF(B44="","",IF(C44="","Falta el tipo",IF(D44="","Falta el dueño",IF(E44="","Falta la salida",IF(F44="","Falta el cliente","OK")))))</f>
        <v/>
      </c>
      <c r="I44" s="14">
        <f>IF(OR(B44="",C44=""),"",C44&amp;"|"&amp;COUNTIFS($C$23:C44,C44,$B$23:B44,"&lt;&gt;"))</f>
        <v/>
      </c>
    </row>
    <row r="45">
      <c r="A45" s="6" t="n"/>
      <c r="B45" s="6" t="n"/>
      <c r="C45" s="6" t="n"/>
      <c r="D45" s="6" t="n"/>
      <c r="E45" s="6" t="n"/>
      <c r="F45" s="6" t="n"/>
      <c r="G45" s="6" t="n"/>
      <c r="H45" s="13">
        <f>IF(B45="","",IF(C45="","Falta el tipo",IF(D45="","Falta el dueño",IF(E45="","Falta la salida",IF(F45="","Falta el cliente","OK")))))</f>
        <v/>
      </c>
      <c r="I45" s="14">
        <f>IF(OR(B45="",C45=""),"",C45&amp;"|"&amp;COUNTIFS($C$23:C45,C45,$B$23:B45,"&lt;&gt;"))</f>
        <v/>
      </c>
    </row>
    <row r="46">
      <c r="A46" s="6" t="n"/>
      <c r="B46" s="6" t="n"/>
      <c r="C46" s="6" t="n"/>
      <c r="D46" s="6" t="n"/>
      <c r="E46" s="6" t="n"/>
      <c r="F46" s="6" t="n"/>
      <c r="G46" s="6" t="n"/>
      <c r="H46" s="13">
        <f>IF(B46="","",IF(C46="","Falta el tipo",IF(D46="","Falta el dueño",IF(E46="","Falta la salida",IF(F46="","Falta el cliente","OK")))))</f>
        <v/>
      </c>
      <c r="I46" s="14">
        <f>IF(OR(B46="",C46=""),"",C46&amp;"|"&amp;COUNTIFS($C$23:C46,C46,$B$23:B46,"&lt;&gt;"))</f>
        <v/>
      </c>
    </row>
    <row r="48">
      <c r="A48" s="9" t="inlineStr">
        <is>
          <t>La columna «Clave» la usa el mapa para ordenar los procesos; no la edite.</t>
        </is>
      </c>
    </row>
    <row r="49">
      <c r="A49" s="9" t="inlineStr">
        <is>
          <t>Plantilla de Tagline Soluciones Empresariales · tagline-soluciones.com.co — material informativo de orientación general. No constituye asesoría jurídica ni acredita el cumplimiento de ninguna obligación.</t>
        </is>
      </c>
    </row>
  </sheetData>
  <mergeCells count="7">
    <mergeCell ref="H4:H16"/>
    <mergeCell ref="A4:A16"/>
    <mergeCell ref="B10:G10"/>
    <mergeCell ref="B14:G14"/>
    <mergeCell ref="B2:D2"/>
    <mergeCell ref="B4:G4"/>
    <mergeCell ref="B7:G7"/>
  </mergeCells>
  <conditionalFormatting sqref="B5">
    <cfRule type="expression" priority="1" dxfId="0">
      <formula>B5&lt;&gt;""</formula>
    </cfRule>
  </conditionalFormatting>
  <conditionalFormatting sqref="C5">
    <cfRule type="expression" priority="2" dxfId="0">
      <formula>C5&lt;&gt;""</formula>
    </cfRule>
  </conditionalFormatting>
  <conditionalFormatting sqref="D5">
    <cfRule type="expression" priority="3" dxfId="0">
      <formula>D5&lt;&gt;""</formula>
    </cfRule>
  </conditionalFormatting>
  <conditionalFormatting sqref="E5">
    <cfRule type="expression" priority="4" dxfId="0">
      <formula>E5&lt;&gt;""</formula>
    </cfRule>
  </conditionalFormatting>
  <conditionalFormatting sqref="F5">
    <cfRule type="expression" priority="5" dxfId="0">
      <formula>F5&lt;&gt;""</formula>
    </cfRule>
  </conditionalFormatting>
  <conditionalFormatting sqref="G5">
    <cfRule type="expression" priority="6" dxfId="0">
      <formula>G5&lt;&gt;""</formula>
    </cfRule>
  </conditionalFormatting>
  <conditionalFormatting sqref="B8">
    <cfRule type="expression" priority="7" dxfId="0">
      <formula>B8&lt;&gt;""</formula>
    </cfRule>
  </conditionalFormatting>
  <conditionalFormatting sqref="C8">
    <cfRule type="expression" priority="8" dxfId="0">
      <formula>C8&lt;&gt;""</formula>
    </cfRule>
  </conditionalFormatting>
  <conditionalFormatting sqref="D8">
    <cfRule type="expression" priority="9" dxfId="0">
      <formula>D8&lt;&gt;""</formula>
    </cfRule>
  </conditionalFormatting>
  <conditionalFormatting sqref="E8">
    <cfRule type="expression" priority="10" dxfId="0">
      <formula>E8&lt;&gt;""</formula>
    </cfRule>
  </conditionalFormatting>
  <conditionalFormatting sqref="F8">
    <cfRule type="expression" priority="11" dxfId="0">
      <formula>F8&lt;&gt;""</formula>
    </cfRule>
  </conditionalFormatting>
  <conditionalFormatting sqref="G8">
    <cfRule type="expression" priority="12" dxfId="0">
      <formula>G8&lt;&gt;""</formula>
    </cfRule>
  </conditionalFormatting>
  <conditionalFormatting sqref="B11">
    <cfRule type="expression" priority="13" dxfId="0">
      <formula>B11&lt;&gt;""</formula>
    </cfRule>
  </conditionalFormatting>
  <conditionalFormatting sqref="C11">
    <cfRule type="expression" priority="14" dxfId="0">
      <formula>C11&lt;&gt;""</formula>
    </cfRule>
  </conditionalFormatting>
  <conditionalFormatting sqref="D11">
    <cfRule type="expression" priority="15" dxfId="0">
      <formula>D11&lt;&gt;""</formula>
    </cfRule>
  </conditionalFormatting>
  <conditionalFormatting sqref="E11">
    <cfRule type="expression" priority="16" dxfId="0">
      <formula>E11&lt;&gt;""</formula>
    </cfRule>
  </conditionalFormatting>
  <conditionalFormatting sqref="F11">
    <cfRule type="expression" priority="17" dxfId="0">
      <formula>F11&lt;&gt;""</formula>
    </cfRule>
  </conditionalFormatting>
  <conditionalFormatting sqref="G11">
    <cfRule type="expression" priority="18" dxfId="0">
      <formula>G11&lt;&gt;""</formula>
    </cfRule>
  </conditionalFormatting>
  <conditionalFormatting sqref="B12">
    <cfRule type="expression" priority="19" dxfId="0">
      <formula>B12&lt;&gt;""</formula>
    </cfRule>
  </conditionalFormatting>
  <conditionalFormatting sqref="C12">
    <cfRule type="expression" priority="20" dxfId="0">
      <formula>C12&lt;&gt;""</formula>
    </cfRule>
  </conditionalFormatting>
  <conditionalFormatting sqref="D12">
    <cfRule type="expression" priority="21" dxfId="0">
      <formula>D12&lt;&gt;""</formula>
    </cfRule>
  </conditionalFormatting>
  <conditionalFormatting sqref="E12">
    <cfRule type="expression" priority="22" dxfId="0">
      <formula>E12&lt;&gt;""</formula>
    </cfRule>
  </conditionalFormatting>
  <conditionalFormatting sqref="F12">
    <cfRule type="expression" priority="23" dxfId="0">
      <formula>F12&lt;&gt;""</formula>
    </cfRule>
  </conditionalFormatting>
  <conditionalFormatting sqref="G12">
    <cfRule type="expression" priority="24" dxfId="0">
      <formula>G12&lt;&gt;""</formula>
    </cfRule>
  </conditionalFormatting>
  <conditionalFormatting sqref="B15">
    <cfRule type="expression" priority="25" dxfId="0">
      <formula>B15&lt;&gt;""</formula>
    </cfRule>
  </conditionalFormatting>
  <conditionalFormatting sqref="C15">
    <cfRule type="expression" priority="26" dxfId="0">
      <formula>C15&lt;&gt;""</formula>
    </cfRule>
  </conditionalFormatting>
  <conditionalFormatting sqref="D15">
    <cfRule type="expression" priority="27" dxfId="0">
      <formula>D15&lt;&gt;""</formula>
    </cfRule>
  </conditionalFormatting>
  <conditionalFormatting sqref="E15">
    <cfRule type="expression" priority="28" dxfId="0">
      <formula>E15&lt;&gt;""</formula>
    </cfRule>
  </conditionalFormatting>
  <conditionalFormatting sqref="F15">
    <cfRule type="expression" priority="29" dxfId="0">
      <formula>F15&lt;&gt;""</formula>
    </cfRule>
  </conditionalFormatting>
  <conditionalFormatting sqref="G15">
    <cfRule type="expression" priority="30" dxfId="0">
      <formula>G15&lt;&gt;""</formula>
    </cfRule>
  </conditionalFormatting>
  <conditionalFormatting sqref="H23:H46">
    <cfRule type="expression" priority="31" dxfId="1">
      <formula>H23="OK"</formula>
    </cfRule>
    <cfRule type="expression" priority="32" dxfId="2">
      <formula>AND(H23&lt;&gt;"",H23&lt;&gt;"OK")</formula>
    </cfRule>
  </conditionalFormatting>
  <dataValidations count="1">
    <dataValidation sqref="C23 C24 C25 C26 C27 C28 C29 C30 C31 C32 C33 C34 C35 C36 C37 C38 C39 C40 C41 C42 C43 C44 C45 C46" showDropDown="0" showInputMessage="0" showErrorMessage="0" allowBlank="1" type="list">
      <formula1>"Estratégico,Misional,Apoyo,Evaluación y mejora"</formula1>
    </dataValidation>
  </dataValidations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49"/>
  <sheetViews>
    <sheetView workbookViewId="0">
      <selection activeCell="A1" sqref="A1"/>
    </sheetView>
  </sheetViews>
  <sheetFormatPr baseColWidth="8" defaultRowHeight="15"/>
  <cols>
    <col width="14" customWidth="1" min="1" max="1"/>
    <col width="24" customWidth="1" min="2" max="2"/>
    <col width="18" customWidth="1" min="3" max="3"/>
    <col width="22" customWidth="1" min="4" max="4"/>
    <col width="24" customWidth="1" min="5" max="5"/>
    <col width="22" customWidth="1" min="6" max="6"/>
    <col width="24" customWidth="1" min="7" max="7"/>
    <col width="20" customWidth="1" min="8" max="8"/>
    <col width="14" customWidth="1" min="9" max="9"/>
  </cols>
  <sheetData>
    <row r="1">
      <c r="A1" s="5" t="inlineStr">
        <is>
          <t>Mapa de procesos (ejemplo ilustrativo)</t>
        </is>
      </c>
    </row>
    <row r="2">
      <c r="A2" s="3" t="inlineStr">
        <is>
          <t>Empresa:</t>
        </is>
      </c>
      <c r="B2" s="6" t="inlineStr">
        <is>
          <t>Fabricante de productos (ejemplo)</t>
        </is>
      </c>
    </row>
    <row r="4">
      <c r="A4" s="7" t="inlineStr">
        <is>
          <t>Necesidades y requisitos de clientes y partes interesadas</t>
        </is>
      </c>
      <c r="B4" s="3" t="inlineStr">
        <is>
          <t>Procesos estratégicos</t>
        </is>
      </c>
      <c r="H4" s="7" t="inlineStr">
        <is>
          <t>Satisfacción del cliente: productos y servicios conformes</t>
        </is>
      </c>
    </row>
    <row r="5" ht="46" customHeight="1">
      <c r="B5" s="8">
        <f>IFERROR(INDEX($B$23:$B$46,MATCH("Estratégico|1",$I$23:$I$46,0)),"")</f>
        <v/>
      </c>
      <c r="C5" s="8">
        <f>IFERROR(INDEX($B$23:$B$46,MATCH("Estratégico|2",$I$23:$I$46,0)),"")</f>
        <v/>
      </c>
      <c r="D5" s="8">
        <f>IFERROR(INDEX($B$23:$B$46,MATCH("Estratégico|3",$I$23:$I$46,0)),"")</f>
        <v/>
      </c>
      <c r="E5" s="8">
        <f>IFERROR(INDEX($B$23:$B$46,MATCH("Estratégico|4",$I$23:$I$46,0)),"")</f>
        <v/>
      </c>
      <c r="F5" s="8">
        <f>IFERROR(INDEX($B$23:$B$46,MATCH("Estratégico|5",$I$23:$I$46,0)),"")</f>
        <v/>
      </c>
      <c r="G5" s="8">
        <f>IFERROR(INDEX($B$23:$B$46,MATCH("Estratégico|6",$I$23:$I$46,0)),"")</f>
        <v/>
      </c>
    </row>
    <row r="6"/>
    <row r="7">
      <c r="B7" s="3" t="inlineStr">
        <is>
          <t>Procesos misionales (en orden, de izquierda a derecha)</t>
        </is>
      </c>
    </row>
    <row r="8" ht="46" customHeight="1">
      <c r="B8" s="8">
        <f>IFERROR(1&amp;". "&amp;INDEX($B$23:$B$46,MATCH("Misional|1",$I$23:$I$46,0)),"")</f>
        <v/>
      </c>
      <c r="C8" s="8">
        <f>IFERROR(2&amp;". "&amp;INDEX($B$23:$B$46,MATCH("Misional|2",$I$23:$I$46,0)),"")</f>
        <v/>
      </c>
      <c r="D8" s="8">
        <f>IFERROR(3&amp;". "&amp;INDEX($B$23:$B$46,MATCH("Misional|3",$I$23:$I$46,0)),"")</f>
        <v/>
      </c>
      <c r="E8" s="8">
        <f>IFERROR(4&amp;". "&amp;INDEX($B$23:$B$46,MATCH("Misional|4",$I$23:$I$46,0)),"")</f>
        <v/>
      </c>
      <c r="F8" s="8">
        <f>IFERROR(5&amp;". "&amp;INDEX($B$23:$B$46,MATCH("Misional|5",$I$23:$I$46,0)),"")</f>
        <v/>
      </c>
      <c r="G8" s="8">
        <f>IFERROR(6&amp;". "&amp;INDEX($B$23:$B$46,MATCH("Misional|6",$I$23:$I$46,0)),"")</f>
        <v/>
      </c>
    </row>
    <row r="9"/>
    <row r="10">
      <c r="B10" s="3" t="inlineStr">
        <is>
          <t>Procesos de apoyo</t>
        </is>
      </c>
    </row>
    <row r="11" ht="46" customHeight="1">
      <c r="B11" s="8">
        <f>IFERROR(INDEX($B$23:$B$46,MATCH("Apoyo|1",$I$23:$I$46,0)),"")</f>
        <v/>
      </c>
      <c r="C11" s="8">
        <f>IFERROR(INDEX($B$23:$B$46,MATCH("Apoyo|2",$I$23:$I$46,0)),"")</f>
        <v/>
      </c>
      <c r="D11" s="8">
        <f>IFERROR(INDEX($B$23:$B$46,MATCH("Apoyo|3",$I$23:$I$46,0)),"")</f>
        <v/>
      </c>
      <c r="E11" s="8">
        <f>IFERROR(INDEX($B$23:$B$46,MATCH("Apoyo|4",$I$23:$I$46,0)),"")</f>
        <v/>
      </c>
      <c r="F11" s="8">
        <f>IFERROR(INDEX($B$23:$B$46,MATCH("Apoyo|5",$I$23:$I$46,0)),"")</f>
        <v/>
      </c>
      <c r="G11" s="8">
        <f>IFERROR(INDEX($B$23:$B$46,MATCH("Apoyo|6",$I$23:$I$46,0)),"")</f>
        <v/>
      </c>
    </row>
    <row r="12" ht="46" customHeight="1">
      <c r="B12" s="8">
        <f>IFERROR(INDEX($B$23:$B$46,MATCH("Apoyo|7",$I$23:$I$46,0)),"")</f>
        <v/>
      </c>
      <c r="C12" s="8">
        <f>IFERROR(INDEX($B$23:$B$46,MATCH("Apoyo|8",$I$23:$I$46,0)),"")</f>
        <v/>
      </c>
      <c r="D12" s="8">
        <f>IFERROR(INDEX($B$23:$B$46,MATCH("Apoyo|9",$I$23:$I$46,0)),"")</f>
        <v/>
      </c>
      <c r="E12" s="8">
        <f>IFERROR(INDEX($B$23:$B$46,MATCH("Apoyo|10",$I$23:$I$46,0)),"")</f>
        <v/>
      </c>
      <c r="F12" s="8">
        <f>IFERROR(INDEX($B$23:$B$46,MATCH("Apoyo|11",$I$23:$I$46,0)),"")</f>
        <v/>
      </c>
      <c r="G12" s="8">
        <f>IFERROR(INDEX($B$23:$B$46,MATCH("Apoyo|12",$I$23:$I$46,0)),"")</f>
        <v/>
      </c>
    </row>
    <row r="13"/>
    <row r="14">
      <c r="B14" s="3" t="inlineStr">
        <is>
          <t>Evaluación y mejora (opcional)</t>
        </is>
      </c>
    </row>
    <row r="15" ht="46" customHeight="1">
      <c r="B15" s="8">
        <f>IFERROR(INDEX($B$23:$B$46,MATCH("Evaluación y mejora|1",$I$23:$I$46,0)),"")</f>
        <v/>
      </c>
      <c r="C15" s="8">
        <f>IFERROR(INDEX($B$23:$B$46,MATCH("Evaluación y mejora|2",$I$23:$I$46,0)),"")</f>
        <v/>
      </c>
      <c r="D15" s="8">
        <f>IFERROR(INDEX($B$23:$B$46,MATCH("Evaluación y mejora|3",$I$23:$I$46,0)),"")</f>
        <v/>
      </c>
      <c r="E15" s="8">
        <f>IFERROR(INDEX($B$23:$B$46,MATCH("Evaluación y mejora|4",$I$23:$I$46,0)),"")</f>
        <v/>
      </c>
      <c r="F15" s="8">
        <f>IFERROR(INDEX($B$23:$B$46,MATCH("Evaluación y mejora|5",$I$23:$I$46,0)),"")</f>
        <v/>
      </c>
      <c r="G15" s="8">
        <f>IFERROR(INDEX($B$23:$B$46,MATCH("Evaluación y mejora|6",$I$23:$I$46,0)),"")</f>
        <v/>
      </c>
    </row>
    <row r="16"/>
    <row r="17">
      <c r="B17" s="9" t="inlineStr">
        <is>
          <t>→ La cadena misional se lee de izquierda a derecha: de los requisitos del cliente a su satisfacción.</t>
        </is>
      </c>
    </row>
    <row r="19">
      <c r="B19" s="10" t="inlineStr">
        <is>
          <t>Estratégicos</t>
        </is>
      </c>
      <c r="C19" s="10" t="inlineStr">
        <is>
          <t>Misionales</t>
        </is>
      </c>
      <c r="D19" s="10" t="inlineStr">
        <is>
          <t>Apoyo</t>
        </is>
      </c>
      <c r="E19" s="10" t="inlineStr">
        <is>
          <t>Evaluación</t>
        </is>
      </c>
      <c r="F19" s="10" t="inlineStr">
        <is>
          <t>Con datos incompletos</t>
        </is>
      </c>
    </row>
    <row r="20">
      <c r="B20" s="11">
        <f>COUNTIF($C$23:$C$46,"Estratégico")</f>
        <v/>
      </c>
      <c r="C20" s="11">
        <f>COUNTIF($C$23:$C$46,"Misional")</f>
        <v/>
      </c>
      <c r="D20" s="11">
        <f>COUNTIF($C$23:$C$46,"Apoyo")</f>
        <v/>
      </c>
      <c r="E20" s="11">
        <f>COUNTIF($C$23:$C$46,"Evaluación y mejora")</f>
        <v/>
      </c>
      <c r="F20" s="11">
        <f>COUNTA($B$23:$B$46)-COUNTIF($H$23:$H$46,"OK")</f>
        <v/>
      </c>
    </row>
    <row r="21">
      <c r="A21" s="3" t="inlineStr">
        <is>
          <t>Inventario de procesos (se llena primero; el mapa de arriba se dibuja solo)</t>
        </is>
      </c>
    </row>
    <row r="22">
      <c r="A22" s="12" t="inlineStr">
        <is>
          <t>Código</t>
        </is>
      </c>
      <c r="B22" s="12" t="inlineStr">
        <is>
          <t>Proceso</t>
        </is>
      </c>
      <c r="C22" s="12" t="inlineStr">
        <is>
          <t>Tipo</t>
        </is>
      </c>
      <c r="D22" s="12" t="inlineStr">
        <is>
          <t>Dueño (cargo)</t>
        </is>
      </c>
      <c r="E22" s="12" t="inlineStr">
        <is>
          <t>Salida principal</t>
        </is>
      </c>
      <c r="F22" s="12" t="inlineStr">
        <is>
          <t>Cliente de la salida</t>
        </is>
      </c>
      <c r="G22" s="12" t="inlineStr">
        <is>
          <t>Indicador principal</t>
        </is>
      </c>
      <c r="H22" s="12" t="inlineStr">
        <is>
          <t>Revisión</t>
        </is>
      </c>
      <c r="I22" s="12" t="inlineStr">
        <is>
          <t>Clave</t>
        </is>
      </c>
    </row>
    <row r="23">
      <c r="A23" s="6" t="inlineStr">
        <is>
          <t>DE-01</t>
        </is>
      </c>
      <c r="B23" s="6" t="inlineStr">
        <is>
          <t>Direccionamiento estratégico</t>
        </is>
      </c>
      <c r="C23" s="6" t="inlineStr">
        <is>
          <t>Estratégico</t>
        </is>
      </c>
      <c r="D23" s="6" t="inlineStr">
        <is>
          <t>Gerente general</t>
        </is>
      </c>
      <c r="E23" s="6" t="inlineStr">
        <is>
          <t>Plan estratégico y presupuesto</t>
        </is>
      </c>
      <c r="F23" s="6" t="inlineStr">
        <is>
          <t>Todos los procesos</t>
        </is>
      </c>
      <c r="G23" s="6" t="inlineStr">
        <is>
          <t>Cumplimiento del plan estratégico</t>
        </is>
      </c>
      <c r="H23" s="13">
        <f>IF(B23="","",IF(C23="","Falta el tipo",IF(D23="","Falta el dueño",IF(E23="","Falta la salida",IF(F23="","Falta el cliente","OK")))))</f>
        <v/>
      </c>
      <c r="I23" s="14">
        <f>IF(OR(B23="",C23=""),"",C23&amp;"|"&amp;COUNTIFS($C$23:C23,C23,$B$23:B23,"&lt;&gt;"))</f>
        <v/>
      </c>
    </row>
    <row r="24">
      <c r="A24" s="6" t="inlineStr">
        <is>
          <t>SIG-01</t>
        </is>
      </c>
      <c r="B24" s="6" t="inlineStr">
        <is>
          <t>Gestión del sistema y mejora</t>
        </is>
      </c>
      <c r="C24" s="6" t="inlineStr">
        <is>
          <t>Estratégico</t>
        </is>
      </c>
      <c r="D24" s="6" t="inlineStr">
        <is>
          <t>Coordinador de calidad</t>
        </is>
      </c>
      <c r="E24" s="6" t="inlineStr">
        <is>
          <t>Revisión por la dirección y planes de mejora</t>
        </is>
      </c>
      <c r="F24" s="6" t="inlineStr">
        <is>
          <t>Gerencia</t>
        </is>
      </c>
      <c r="G24" s="6" t="inlineStr">
        <is>
          <t>Acciones cerradas a tiempo</t>
        </is>
      </c>
      <c r="H24" s="13">
        <f>IF(B24="","",IF(C24="","Falta el tipo",IF(D24="","Falta el dueño",IF(E24="","Falta la salida",IF(F24="","Falta el cliente","OK")))))</f>
        <v/>
      </c>
      <c r="I24" s="14">
        <f>IF(OR(B24="",C24=""),"",C24&amp;"|"&amp;COUNTIFS($C$23:C24,C24,$B$23:B24,"&lt;&gt;"))</f>
        <v/>
      </c>
    </row>
    <row r="25">
      <c r="A25" s="6" t="inlineStr">
        <is>
          <t>CM-01</t>
        </is>
      </c>
      <c r="B25" s="6" t="inlineStr">
        <is>
          <t>Gestión comercial y pedidos</t>
        </is>
      </c>
      <c r="C25" s="6" t="inlineStr">
        <is>
          <t>Misional</t>
        </is>
      </c>
      <c r="D25" s="6" t="inlineStr">
        <is>
          <t>Jefe comercial</t>
        </is>
      </c>
      <c r="E25" s="6" t="inlineStr">
        <is>
          <t>Pedido confirmado con fecha factible</t>
        </is>
      </c>
      <c r="F25" s="6" t="inlineStr">
        <is>
          <t>Planeación de la producción</t>
        </is>
      </c>
      <c r="G25" s="6" t="inlineStr">
        <is>
          <t>Pedidos confirmados sin cambio de fecha</t>
        </is>
      </c>
      <c r="H25" s="13">
        <f>IF(B25="","",IF(C25="","Falta el tipo",IF(D25="","Falta el dueño",IF(E25="","Falta la salida",IF(F25="","Falta el cliente","OK")))))</f>
        <v/>
      </c>
      <c r="I25" s="14">
        <f>IF(OR(B25="",C25=""),"",C25&amp;"|"&amp;COUNTIFS($C$23:C25,C25,$B$23:B25,"&lt;&gt;"))</f>
        <v/>
      </c>
    </row>
    <row r="26">
      <c r="A26" s="6" t="inlineStr">
        <is>
          <t>PL-01</t>
        </is>
      </c>
      <c r="B26" s="6" t="inlineStr">
        <is>
          <t>Planeación de la producción</t>
        </is>
      </c>
      <c r="C26" s="6" t="inlineStr">
        <is>
          <t>Misional</t>
        </is>
      </c>
      <c r="D26" s="6" t="inlineStr">
        <is>
          <t>Jefe de planeación</t>
        </is>
      </c>
      <c r="E26" s="6" t="inlineStr">
        <is>
          <t>Programa de producción</t>
        </is>
      </c>
      <c r="F26" s="6" t="inlineStr">
        <is>
          <t>Producción</t>
        </is>
      </c>
      <c r="G26" s="6" t="inlineStr">
        <is>
          <t>Cumplimiento del programa</t>
        </is>
      </c>
      <c r="H26" s="13">
        <f>IF(B26="","",IF(C26="","Falta el tipo",IF(D26="","Falta el dueño",IF(E26="","Falta la salida",IF(F26="","Falta el cliente","OK")))))</f>
        <v/>
      </c>
      <c r="I26" s="14">
        <f>IF(OR(B26="",C26=""),"",C26&amp;"|"&amp;COUNTIFS($C$23:C26,C26,$B$23:B26,"&lt;&gt;"))</f>
        <v/>
      </c>
    </row>
    <row r="27">
      <c r="A27" s="6" t="inlineStr">
        <is>
          <t>PR-01</t>
        </is>
      </c>
      <c r="B27" s="6" t="inlineStr">
        <is>
          <t>Producción</t>
        </is>
      </c>
      <c r="C27" s="6" t="inlineStr">
        <is>
          <t>Misional</t>
        </is>
      </c>
      <c r="D27" s="6" t="inlineStr">
        <is>
          <t>Jefe de producción</t>
        </is>
      </c>
      <c r="E27" s="6" t="inlineStr">
        <is>
          <t>Producto terminado</t>
        </is>
      </c>
      <c r="F27" s="6" t="inlineStr">
        <is>
          <t>Control de calidad</t>
        </is>
      </c>
      <c r="G27" s="6" t="inlineStr">
        <is>
          <t>Unidades conformes a la primera</t>
        </is>
      </c>
      <c r="H27" s="13">
        <f>IF(B27="","",IF(C27="","Falta el tipo",IF(D27="","Falta el dueño",IF(E27="","Falta la salida",IF(F27="","Falta el cliente","OK")))))</f>
        <v/>
      </c>
      <c r="I27" s="14">
        <f>IF(OR(B27="",C27=""),"",C27&amp;"|"&amp;COUNTIFS($C$23:C27,C27,$B$23:B27,"&lt;&gt;"))</f>
        <v/>
      </c>
    </row>
    <row r="28">
      <c r="A28" s="6" t="inlineStr">
        <is>
          <t>CC-01</t>
        </is>
      </c>
      <c r="B28" s="6" t="inlineStr">
        <is>
          <t>Control de calidad del producto</t>
        </is>
      </c>
      <c r="C28" s="6" t="inlineStr">
        <is>
          <t>Misional</t>
        </is>
      </c>
      <c r="D28" s="6" t="inlineStr">
        <is>
          <t>Jefe de calidad</t>
        </is>
      </c>
      <c r="E28" s="6" t="inlineStr">
        <is>
          <t>Lote liberado o retenido</t>
        </is>
      </c>
      <c r="F28" s="6" t="inlineStr">
        <is>
          <t>Almacenamiento y despacho</t>
        </is>
      </c>
      <c r="G28" s="6" t="inlineStr">
        <is>
          <t>Devoluciones de clientes por calidad</t>
        </is>
      </c>
      <c r="H28" s="13">
        <f>IF(B28="","",IF(C28="","Falta el tipo",IF(D28="","Falta el dueño",IF(E28="","Falta la salida",IF(F28="","Falta el cliente","OK")))))</f>
        <v/>
      </c>
      <c r="I28" s="14">
        <f>IF(OR(B28="",C28=""),"",C28&amp;"|"&amp;COUNTIFS($C$23:C28,C28,$B$23:B28,"&lt;&gt;"))</f>
        <v/>
      </c>
    </row>
    <row r="29">
      <c r="A29" s="6" t="inlineStr">
        <is>
          <t>LG-01</t>
        </is>
      </c>
      <c r="B29" s="6" t="inlineStr">
        <is>
          <t>Almacenamiento y despacho</t>
        </is>
      </c>
      <c r="C29" s="6" t="inlineStr">
        <is>
          <t>Misional</t>
        </is>
      </c>
      <c r="D29" s="6" t="inlineStr">
        <is>
          <t>Jefe de logística</t>
        </is>
      </c>
      <c r="E29" s="6" t="inlineStr">
        <is>
          <t>Pedido entregado</t>
        </is>
      </c>
      <c r="F29" s="6" t="inlineStr">
        <is>
          <t>Cliente</t>
        </is>
      </c>
      <c r="G29" s="6" t="inlineStr">
        <is>
          <t>Entregas completas y a tiempo</t>
        </is>
      </c>
      <c r="H29" s="13">
        <f>IF(B29="","",IF(C29="","Falta el tipo",IF(D29="","Falta el dueño",IF(E29="","Falta la salida",IF(F29="","Falta el cliente","OK")))))</f>
        <v/>
      </c>
      <c r="I29" s="14">
        <f>IF(OR(B29="",C29=""),"",C29&amp;"|"&amp;COUNTIFS($C$23:C29,C29,$B$23:B29,"&lt;&gt;"))</f>
        <v/>
      </c>
    </row>
    <row r="30">
      <c r="A30" s="6" t="inlineStr">
        <is>
          <t>AP-02</t>
        </is>
      </c>
      <c r="B30" s="6" t="inlineStr">
        <is>
          <t>Compras</t>
        </is>
      </c>
      <c r="C30" s="6" t="inlineStr">
        <is>
          <t>Apoyo</t>
        </is>
      </c>
      <c r="D30" s="6" t="inlineStr">
        <is>
          <t>Jefe de compras</t>
        </is>
      </c>
      <c r="E30" s="6" t="inlineStr">
        <is>
          <t>Insumo recibido conforme</t>
        </is>
      </c>
      <c r="F30" s="6" t="inlineStr">
        <is>
          <t>Producción</t>
        </is>
      </c>
      <c r="G30" s="6" t="inlineStr">
        <is>
          <t>Entregas a tiempo de proveedores</t>
        </is>
      </c>
      <c r="H30" s="13">
        <f>IF(B30="","",IF(C30="","Falta el tipo",IF(D30="","Falta el dueño",IF(E30="","Falta la salida",IF(F30="","Falta el cliente","OK")))))</f>
        <v/>
      </c>
      <c r="I30" s="14">
        <f>IF(OR(B30="",C30=""),"",C30&amp;"|"&amp;COUNTIFS($C$23:C30,C30,$B$23:B30,"&lt;&gt;"))</f>
        <v/>
      </c>
    </row>
    <row r="31">
      <c r="A31" s="6" t="inlineStr">
        <is>
          <t>MT-01</t>
        </is>
      </c>
      <c r="B31" s="6" t="inlineStr">
        <is>
          <t>Mantenimiento de equipos</t>
        </is>
      </c>
      <c r="C31" s="6" t="inlineStr">
        <is>
          <t>Apoyo</t>
        </is>
      </c>
      <c r="D31" s="6" t="inlineStr">
        <is>
          <t>Jefe de mantenimiento</t>
        </is>
      </c>
      <c r="E31" s="6" t="inlineStr">
        <is>
          <t>Equipo disponible</t>
        </is>
      </c>
      <c r="F31" s="6" t="inlineStr">
        <is>
          <t>Producción</t>
        </is>
      </c>
      <c r="G31" s="6" t="inlineStr">
        <is>
          <t>Disponibilidad de equipos críticos</t>
        </is>
      </c>
      <c r="H31" s="13">
        <f>IF(B31="","",IF(C31="","Falta el tipo",IF(D31="","Falta el dueño",IF(E31="","Falta la salida",IF(F31="","Falta el cliente","OK")))))</f>
        <v/>
      </c>
      <c r="I31" s="14">
        <f>IF(OR(B31="",C31=""),"",C31&amp;"|"&amp;COUNTIFS($C$23:C31,C31,$B$23:B31,"&lt;&gt;"))</f>
        <v/>
      </c>
    </row>
    <row r="32">
      <c r="A32" s="6" t="inlineStr">
        <is>
          <t>GH-01</t>
        </is>
      </c>
      <c r="B32" s="6" t="inlineStr">
        <is>
          <t>Gestión humana</t>
        </is>
      </c>
      <c r="C32" s="6" t="inlineStr">
        <is>
          <t>Apoyo</t>
        </is>
      </c>
      <c r="D32" s="6" t="inlineStr">
        <is>
          <t>Jefe de gestión humana</t>
        </is>
      </c>
      <c r="E32" s="6" t="inlineStr">
        <is>
          <t>Personal competente en el puesto</t>
        </is>
      </c>
      <c r="F32" s="6" t="inlineStr">
        <is>
          <t>Todos los procesos</t>
        </is>
      </c>
      <c r="G32" s="6" t="inlineStr">
        <is>
          <t>Puestos críticos con reemplazo formado</t>
        </is>
      </c>
      <c r="H32" s="13">
        <f>IF(B32="","",IF(C32="","Falta el tipo",IF(D32="","Falta el dueño",IF(E32="","Falta la salida",IF(F32="","Falta el cliente","OK")))))</f>
        <v/>
      </c>
      <c r="I32" s="14">
        <f>IF(OR(B32="",C32=""),"",C32&amp;"|"&amp;COUNTIFS($C$23:C32,C32,$B$23:B32,"&lt;&gt;"))</f>
        <v/>
      </c>
    </row>
    <row r="33">
      <c r="A33" s="6" t="inlineStr">
        <is>
          <t>SST-01</t>
        </is>
      </c>
      <c r="B33" s="6" t="inlineStr">
        <is>
          <t>Seguridad y salud en el trabajo</t>
        </is>
      </c>
      <c r="C33" s="6" t="inlineStr">
        <is>
          <t>Apoyo</t>
        </is>
      </c>
      <c r="D33" s="6" t="inlineStr">
        <is>
          <t>Coordinador de SST</t>
        </is>
      </c>
      <c r="E33" s="6" t="inlineStr">
        <is>
          <t>Peligros controlados</t>
        </is>
      </c>
      <c r="F33" s="6" t="inlineStr">
        <is>
          <t>Todos los procesos</t>
        </is>
      </c>
      <c r="G33" s="6" t="inlineStr">
        <is>
          <t>Cumplimiento del plan anual de SST</t>
        </is>
      </c>
      <c r="H33" s="13">
        <f>IF(B33="","",IF(C33="","Falta el tipo",IF(D33="","Falta el dueño",IF(E33="","Falta la salida",IF(F33="","Falta el cliente","OK")))))</f>
        <v/>
      </c>
      <c r="I33" s="14">
        <f>IF(OR(B33="",C33=""),"",C33&amp;"|"&amp;COUNTIFS($C$23:C33,C33,$B$23:B33,"&lt;&gt;"))</f>
        <v/>
      </c>
    </row>
    <row r="34">
      <c r="A34" s="6" t="inlineStr">
        <is>
          <t>FI-01</t>
        </is>
      </c>
      <c r="B34" s="6" t="inlineStr">
        <is>
          <t>Gestión financiera</t>
        </is>
      </c>
      <c r="C34" s="6" t="inlineStr">
        <is>
          <t>Apoyo</t>
        </is>
      </c>
      <c r="D34" s="6" t="inlineStr">
        <is>
          <t>Contador</t>
        </is>
      </c>
      <c r="E34" s="6" t="inlineStr">
        <is>
          <t>Información financiera y pagos</t>
        </is>
      </c>
      <c r="F34" s="6" t="inlineStr">
        <is>
          <t>Gerencia y proveedores</t>
        </is>
      </c>
      <c r="G34" s="6" t="inlineStr">
        <is>
          <t>Pagos en el plazo pactado</t>
        </is>
      </c>
      <c r="H34" s="13">
        <f>IF(B34="","",IF(C34="","Falta el tipo",IF(D34="","Falta el dueño",IF(E34="","Falta la salida",IF(F34="","Falta el cliente","OK")))))</f>
        <v/>
      </c>
      <c r="I34" s="14">
        <f>IF(OR(B34="",C34=""),"",C34&amp;"|"&amp;COUNTIFS($C$23:C34,C34,$B$23:B34,"&lt;&gt;"))</f>
        <v/>
      </c>
    </row>
    <row r="35">
      <c r="A35" s="6" t="inlineStr">
        <is>
          <t>TI-01</t>
        </is>
      </c>
      <c r="B35" s="6" t="inlineStr">
        <is>
          <t>Tecnología e información</t>
        </is>
      </c>
      <c r="C35" s="6" t="inlineStr">
        <is>
          <t>Apoyo</t>
        </is>
      </c>
      <c r="D35" s="6" t="inlineStr">
        <is>
          <t>Analista de sistemas</t>
        </is>
      </c>
      <c r="E35" s="6" t="inlineStr">
        <is>
          <t>Sistemas disponibles</t>
        </is>
      </c>
      <c r="F35" s="6" t="inlineStr">
        <is>
          <t>Todos los procesos</t>
        </is>
      </c>
      <c r="G35" s="6" t="inlineStr">
        <is>
          <t>Disponibilidad del ERP</t>
        </is>
      </c>
      <c r="H35" s="13">
        <f>IF(B35="","",IF(C35="","Falta el tipo",IF(D35="","Falta el dueño",IF(E35="","Falta la salida",IF(F35="","Falta el cliente","OK")))))</f>
        <v/>
      </c>
      <c r="I35" s="14">
        <f>IF(OR(B35="",C35=""),"",C35&amp;"|"&amp;COUNTIFS($C$23:C35,C35,$B$23:B35,"&lt;&gt;"))</f>
        <v/>
      </c>
    </row>
    <row r="36">
      <c r="A36" s="6" t="inlineStr">
        <is>
          <t>EV-01</t>
        </is>
      </c>
      <c r="B36" s="6" t="inlineStr">
        <is>
          <t>Auditoría interna</t>
        </is>
      </c>
      <c r="C36" s="6" t="inlineStr">
        <is>
          <t>Evaluación y mejora</t>
        </is>
      </c>
      <c r="D36" s="6" t="inlineStr">
        <is>
          <t>Coordinador de calidad</t>
        </is>
      </c>
      <c r="E36" s="6" t="inlineStr">
        <is>
          <t>Informe de auditoría</t>
        </is>
      </c>
      <c r="F36" s="6" t="inlineStr">
        <is>
          <t>Gerencia y dueños de proceso</t>
        </is>
      </c>
      <c r="G36" s="6" t="inlineStr">
        <is>
          <t>Programa de auditoría cumplido</t>
        </is>
      </c>
      <c r="H36" s="13">
        <f>IF(B36="","",IF(C36="","Falta el tipo",IF(D36="","Falta el dueño",IF(E36="","Falta la salida",IF(F36="","Falta el cliente","OK")))))</f>
        <v/>
      </c>
      <c r="I36" s="14">
        <f>IF(OR(B36="",C36=""),"",C36&amp;"|"&amp;COUNTIFS($C$23:C36,C36,$B$23:B36,"&lt;&gt;"))</f>
        <v/>
      </c>
    </row>
    <row r="37">
      <c r="A37" s="6" t="n"/>
      <c r="B37" s="6" t="n"/>
      <c r="C37" s="6" t="n"/>
      <c r="D37" s="6" t="n"/>
      <c r="E37" s="6" t="n"/>
      <c r="F37" s="6" t="n"/>
      <c r="G37" s="6" t="n"/>
      <c r="H37" s="13">
        <f>IF(B37="","",IF(C37="","Falta el tipo",IF(D37="","Falta el dueño",IF(E37="","Falta la salida",IF(F37="","Falta el cliente","OK")))))</f>
        <v/>
      </c>
      <c r="I37" s="14">
        <f>IF(OR(B37="",C37=""),"",C37&amp;"|"&amp;COUNTIFS($C$23:C37,C37,$B$23:B37,"&lt;&gt;"))</f>
        <v/>
      </c>
    </row>
    <row r="38">
      <c r="A38" s="6" t="n"/>
      <c r="B38" s="6" t="n"/>
      <c r="C38" s="6" t="n"/>
      <c r="D38" s="6" t="n"/>
      <c r="E38" s="6" t="n"/>
      <c r="F38" s="6" t="n"/>
      <c r="G38" s="6" t="n"/>
      <c r="H38" s="13">
        <f>IF(B38="","",IF(C38="","Falta el tipo",IF(D38="","Falta el dueño",IF(E38="","Falta la salida",IF(F38="","Falta el cliente","OK")))))</f>
        <v/>
      </c>
      <c r="I38" s="14">
        <f>IF(OR(B38="",C38=""),"",C38&amp;"|"&amp;COUNTIFS($C$23:C38,C38,$B$23:B38,"&lt;&gt;"))</f>
        <v/>
      </c>
    </row>
    <row r="39">
      <c r="A39" s="6" t="n"/>
      <c r="B39" s="6" t="n"/>
      <c r="C39" s="6" t="n"/>
      <c r="D39" s="6" t="n"/>
      <c r="E39" s="6" t="n"/>
      <c r="F39" s="6" t="n"/>
      <c r="G39" s="6" t="n"/>
      <c r="H39" s="13">
        <f>IF(B39="","",IF(C39="","Falta el tipo",IF(D39="","Falta el dueño",IF(E39="","Falta la salida",IF(F39="","Falta el cliente","OK")))))</f>
        <v/>
      </c>
      <c r="I39" s="14">
        <f>IF(OR(B39="",C39=""),"",C39&amp;"|"&amp;COUNTIFS($C$23:C39,C39,$B$23:B39,"&lt;&gt;"))</f>
        <v/>
      </c>
    </row>
    <row r="40">
      <c r="A40" s="6" t="n"/>
      <c r="B40" s="6" t="n"/>
      <c r="C40" s="6" t="n"/>
      <c r="D40" s="6" t="n"/>
      <c r="E40" s="6" t="n"/>
      <c r="F40" s="6" t="n"/>
      <c r="G40" s="6" t="n"/>
      <c r="H40" s="13">
        <f>IF(B40="","",IF(C40="","Falta el tipo",IF(D40="","Falta el dueño",IF(E40="","Falta la salida",IF(F40="","Falta el cliente","OK")))))</f>
        <v/>
      </c>
      <c r="I40" s="14">
        <f>IF(OR(B40="",C40=""),"",C40&amp;"|"&amp;COUNTIFS($C$23:C40,C40,$B$23:B40,"&lt;&gt;"))</f>
        <v/>
      </c>
    </row>
    <row r="41">
      <c r="A41" s="6" t="n"/>
      <c r="B41" s="6" t="n"/>
      <c r="C41" s="6" t="n"/>
      <c r="D41" s="6" t="n"/>
      <c r="E41" s="6" t="n"/>
      <c r="F41" s="6" t="n"/>
      <c r="G41" s="6" t="n"/>
      <c r="H41" s="13">
        <f>IF(B41="","",IF(C41="","Falta el tipo",IF(D41="","Falta el dueño",IF(E41="","Falta la salida",IF(F41="","Falta el cliente","OK")))))</f>
        <v/>
      </c>
      <c r="I41" s="14">
        <f>IF(OR(B41="",C41=""),"",C41&amp;"|"&amp;COUNTIFS($C$23:C41,C41,$B$23:B41,"&lt;&gt;"))</f>
        <v/>
      </c>
    </row>
    <row r="42">
      <c r="A42" s="6" t="n"/>
      <c r="B42" s="6" t="n"/>
      <c r="C42" s="6" t="n"/>
      <c r="D42" s="6" t="n"/>
      <c r="E42" s="6" t="n"/>
      <c r="F42" s="6" t="n"/>
      <c r="G42" s="6" t="n"/>
      <c r="H42" s="13">
        <f>IF(B42="","",IF(C42="","Falta el tipo",IF(D42="","Falta el dueño",IF(E42="","Falta la salida",IF(F42="","Falta el cliente","OK")))))</f>
        <v/>
      </c>
      <c r="I42" s="14">
        <f>IF(OR(B42="",C42=""),"",C42&amp;"|"&amp;COUNTIFS($C$23:C42,C42,$B$23:B42,"&lt;&gt;"))</f>
        <v/>
      </c>
    </row>
    <row r="43">
      <c r="A43" s="6" t="n"/>
      <c r="B43" s="6" t="n"/>
      <c r="C43" s="6" t="n"/>
      <c r="D43" s="6" t="n"/>
      <c r="E43" s="6" t="n"/>
      <c r="F43" s="6" t="n"/>
      <c r="G43" s="6" t="n"/>
      <c r="H43" s="13">
        <f>IF(B43="","",IF(C43="","Falta el tipo",IF(D43="","Falta el dueño",IF(E43="","Falta la salida",IF(F43="","Falta el cliente","OK")))))</f>
        <v/>
      </c>
      <c r="I43" s="14">
        <f>IF(OR(B43="",C43=""),"",C43&amp;"|"&amp;COUNTIFS($C$23:C43,C43,$B$23:B43,"&lt;&gt;"))</f>
        <v/>
      </c>
    </row>
    <row r="44">
      <c r="A44" s="6" t="n"/>
      <c r="B44" s="6" t="n"/>
      <c r="C44" s="6" t="n"/>
      <c r="D44" s="6" t="n"/>
      <c r="E44" s="6" t="n"/>
      <c r="F44" s="6" t="n"/>
      <c r="G44" s="6" t="n"/>
      <c r="H44" s="13">
        <f>IF(B44="","",IF(C44="","Falta el tipo",IF(D44="","Falta el dueño",IF(E44="","Falta la salida",IF(F44="","Falta el cliente","OK")))))</f>
        <v/>
      </c>
      <c r="I44" s="14">
        <f>IF(OR(B44="",C44=""),"",C44&amp;"|"&amp;COUNTIFS($C$23:C44,C44,$B$23:B44,"&lt;&gt;"))</f>
        <v/>
      </c>
    </row>
    <row r="45">
      <c r="A45" s="6" t="n"/>
      <c r="B45" s="6" t="n"/>
      <c r="C45" s="6" t="n"/>
      <c r="D45" s="6" t="n"/>
      <c r="E45" s="6" t="n"/>
      <c r="F45" s="6" t="n"/>
      <c r="G45" s="6" t="n"/>
      <c r="H45" s="13">
        <f>IF(B45="","",IF(C45="","Falta el tipo",IF(D45="","Falta el dueño",IF(E45="","Falta la salida",IF(F45="","Falta el cliente","OK")))))</f>
        <v/>
      </c>
      <c r="I45" s="14">
        <f>IF(OR(B45="",C45=""),"",C45&amp;"|"&amp;COUNTIFS($C$23:C45,C45,$B$23:B45,"&lt;&gt;"))</f>
        <v/>
      </c>
    </row>
    <row r="46">
      <c r="A46" s="6" t="n"/>
      <c r="B46" s="6" t="n"/>
      <c r="C46" s="6" t="n"/>
      <c r="D46" s="6" t="n"/>
      <c r="E46" s="6" t="n"/>
      <c r="F46" s="6" t="n"/>
      <c r="G46" s="6" t="n"/>
      <c r="H46" s="13">
        <f>IF(B46="","",IF(C46="","Falta el tipo",IF(D46="","Falta el dueño",IF(E46="","Falta la salida",IF(F46="","Falta el cliente","OK")))))</f>
        <v/>
      </c>
      <c r="I46" s="14">
        <f>IF(OR(B46="",C46=""),"",C46&amp;"|"&amp;COUNTIFS($C$23:C46,C46,$B$23:B46,"&lt;&gt;"))</f>
        <v/>
      </c>
    </row>
    <row r="48">
      <c r="A48" s="9" t="inlineStr">
        <is>
          <t>La columna «Clave» la usa el mapa para ordenar los procesos; no la edite.</t>
        </is>
      </c>
    </row>
    <row r="49">
      <c r="A49" s="9" t="inlineStr">
        <is>
          <t>Plantilla de Tagline Soluciones Empresariales · tagline-soluciones.com.co — material informativo de orientación general. No constituye asesoría jurídica ni acredita el cumplimiento de ninguna obligación.</t>
        </is>
      </c>
    </row>
  </sheetData>
  <mergeCells count="7">
    <mergeCell ref="H4:H16"/>
    <mergeCell ref="A4:A16"/>
    <mergeCell ref="B10:G10"/>
    <mergeCell ref="B14:G14"/>
    <mergeCell ref="B2:D2"/>
    <mergeCell ref="B4:G4"/>
    <mergeCell ref="B7:G7"/>
  </mergeCells>
  <conditionalFormatting sqref="B5">
    <cfRule type="expression" priority="1" dxfId="0">
      <formula>B5&lt;&gt;""</formula>
    </cfRule>
  </conditionalFormatting>
  <conditionalFormatting sqref="C5">
    <cfRule type="expression" priority="2" dxfId="0">
      <formula>C5&lt;&gt;""</formula>
    </cfRule>
  </conditionalFormatting>
  <conditionalFormatting sqref="D5">
    <cfRule type="expression" priority="3" dxfId="0">
      <formula>D5&lt;&gt;""</formula>
    </cfRule>
  </conditionalFormatting>
  <conditionalFormatting sqref="E5">
    <cfRule type="expression" priority="4" dxfId="0">
      <formula>E5&lt;&gt;""</formula>
    </cfRule>
  </conditionalFormatting>
  <conditionalFormatting sqref="F5">
    <cfRule type="expression" priority="5" dxfId="0">
      <formula>F5&lt;&gt;""</formula>
    </cfRule>
  </conditionalFormatting>
  <conditionalFormatting sqref="G5">
    <cfRule type="expression" priority="6" dxfId="0">
      <formula>G5&lt;&gt;""</formula>
    </cfRule>
  </conditionalFormatting>
  <conditionalFormatting sqref="B8">
    <cfRule type="expression" priority="7" dxfId="0">
      <formula>B8&lt;&gt;""</formula>
    </cfRule>
  </conditionalFormatting>
  <conditionalFormatting sqref="C8">
    <cfRule type="expression" priority="8" dxfId="0">
      <formula>C8&lt;&gt;""</formula>
    </cfRule>
  </conditionalFormatting>
  <conditionalFormatting sqref="D8">
    <cfRule type="expression" priority="9" dxfId="0">
      <formula>D8&lt;&gt;""</formula>
    </cfRule>
  </conditionalFormatting>
  <conditionalFormatting sqref="E8">
    <cfRule type="expression" priority="10" dxfId="0">
      <formula>E8&lt;&gt;""</formula>
    </cfRule>
  </conditionalFormatting>
  <conditionalFormatting sqref="F8">
    <cfRule type="expression" priority="11" dxfId="0">
      <formula>F8&lt;&gt;""</formula>
    </cfRule>
  </conditionalFormatting>
  <conditionalFormatting sqref="G8">
    <cfRule type="expression" priority="12" dxfId="0">
      <formula>G8&lt;&gt;""</formula>
    </cfRule>
  </conditionalFormatting>
  <conditionalFormatting sqref="B11">
    <cfRule type="expression" priority="13" dxfId="0">
      <formula>B11&lt;&gt;""</formula>
    </cfRule>
  </conditionalFormatting>
  <conditionalFormatting sqref="C11">
    <cfRule type="expression" priority="14" dxfId="0">
      <formula>C11&lt;&gt;""</formula>
    </cfRule>
  </conditionalFormatting>
  <conditionalFormatting sqref="D11">
    <cfRule type="expression" priority="15" dxfId="0">
      <formula>D11&lt;&gt;""</formula>
    </cfRule>
  </conditionalFormatting>
  <conditionalFormatting sqref="E11">
    <cfRule type="expression" priority="16" dxfId="0">
      <formula>E11&lt;&gt;""</formula>
    </cfRule>
  </conditionalFormatting>
  <conditionalFormatting sqref="F11">
    <cfRule type="expression" priority="17" dxfId="0">
      <formula>F11&lt;&gt;""</formula>
    </cfRule>
  </conditionalFormatting>
  <conditionalFormatting sqref="G11">
    <cfRule type="expression" priority="18" dxfId="0">
      <formula>G11&lt;&gt;""</formula>
    </cfRule>
  </conditionalFormatting>
  <conditionalFormatting sqref="B12">
    <cfRule type="expression" priority="19" dxfId="0">
      <formula>B12&lt;&gt;""</formula>
    </cfRule>
  </conditionalFormatting>
  <conditionalFormatting sqref="C12">
    <cfRule type="expression" priority="20" dxfId="0">
      <formula>C12&lt;&gt;""</formula>
    </cfRule>
  </conditionalFormatting>
  <conditionalFormatting sqref="D12">
    <cfRule type="expression" priority="21" dxfId="0">
      <formula>D12&lt;&gt;""</formula>
    </cfRule>
  </conditionalFormatting>
  <conditionalFormatting sqref="E12">
    <cfRule type="expression" priority="22" dxfId="0">
      <formula>E12&lt;&gt;""</formula>
    </cfRule>
  </conditionalFormatting>
  <conditionalFormatting sqref="F12">
    <cfRule type="expression" priority="23" dxfId="0">
      <formula>F12&lt;&gt;""</formula>
    </cfRule>
  </conditionalFormatting>
  <conditionalFormatting sqref="G12">
    <cfRule type="expression" priority="24" dxfId="0">
      <formula>G12&lt;&gt;""</formula>
    </cfRule>
  </conditionalFormatting>
  <conditionalFormatting sqref="B15">
    <cfRule type="expression" priority="25" dxfId="0">
      <formula>B15&lt;&gt;""</formula>
    </cfRule>
  </conditionalFormatting>
  <conditionalFormatting sqref="C15">
    <cfRule type="expression" priority="26" dxfId="0">
      <formula>C15&lt;&gt;""</formula>
    </cfRule>
  </conditionalFormatting>
  <conditionalFormatting sqref="D15">
    <cfRule type="expression" priority="27" dxfId="0">
      <formula>D15&lt;&gt;""</formula>
    </cfRule>
  </conditionalFormatting>
  <conditionalFormatting sqref="E15">
    <cfRule type="expression" priority="28" dxfId="0">
      <formula>E15&lt;&gt;""</formula>
    </cfRule>
  </conditionalFormatting>
  <conditionalFormatting sqref="F15">
    <cfRule type="expression" priority="29" dxfId="0">
      <formula>F15&lt;&gt;""</formula>
    </cfRule>
  </conditionalFormatting>
  <conditionalFormatting sqref="G15">
    <cfRule type="expression" priority="30" dxfId="0">
      <formula>G15&lt;&gt;""</formula>
    </cfRule>
  </conditionalFormatting>
  <conditionalFormatting sqref="H23:H46">
    <cfRule type="expression" priority="31" dxfId="1">
      <formula>H23="OK"</formula>
    </cfRule>
    <cfRule type="expression" priority="32" dxfId="2">
      <formula>AND(H23&lt;&gt;"",H23&lt;&gt;"OK")</formula>
    </cfRule>
  </conditionalFormatting>
  <dataValidations count="1">
    <dataValidation sqref="C23 C24 C25 C26 C27 C28 C29 C30 C31 C32 C33 C34 C35 C36 C37 C38 C39 C40 C41 C42 C43 C44 C45 C46" showDropDown="0" showInputMessage="0" showErrorMessage="0" allowBlank="1" type="list">
      <formula1>"Estratégico,Misional,Apoyo,Evaluación y mejora"</formula1>
    </dataValidation>
  </dataValidations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I49"/>
  <sheetViews>
    <sheetView workbookViewId="0">
      <selection activeCell="A1" sqref="A1"/>
    </sheetView>
  </sheetViews>
  <sheetFormatPr baseColWidth="8" defaultRowHeight="15"/>
  <cols>
    <col width="14" customWidth="1" min="1" max="1"/>
    <col width="24" customWidth="1" min="2" max="2"/>
    <col width="18" customWidth="1" min="3" max="3"/>
    <col width="22" customWidth="1" min="4" max="4"/>
    <col width="24" customWidth="1" min="5" max="5"/>
    <col width="22" customWidth="1" min="6" max="6"/>
    <col width="24" customWidth="1" min="7" max="7"/>
    <col width="20" customWidth="1" min="8" max="8"/>
    <col width="14" customWidth="1" min="9" max="9"/>
  </cols>
  <sheetData>
    <row r="1">
      <c r="A1" s="5" t="inlineStr">
        <is>
          <t>Mapa de procesos (ejemplo ilustrativo)</t>
        </is>
      </c>
    </row>
    <row r="2">
      <c r="A2" s="3" t="inlineStr">
        <is>
          <t>Empresa:</t>
        </is>
      </c>
      <c r="B2" s="6" t="inlineStr">
        <is>
          <t>Comercializadora mayorista (ejemplo)</t>
        </is>
      </c>
    </row>
    <row r="4">
      <c r="A4" s="7" t="inlineStr">
        <is>
          <t>Necesidades y requisitos de clientes y partes interesadas</t>
        </is>
      </c>
      <c r="B4" s="3" t="inlineStr">
        <is>
          <t>Procesos estratégicos</t>
        </is>
      </c>
      <c r="H4" s="7" t="inlineStr">
        <is>
          <t>Satisfacción del cliente: productos y servicios conformes</t>
        </is>
      </c>
    </row>
    <row r="5" ht="46" customHeight="1">
      <c r="B5" s="8">
        <f>IFERROR(INDEX($B$23:$B$46,MATCH("Estratégico|1",$I$23:$I$46,0)),"")</f>
        <v/>
      </c>
      <c r="C5" s="8">
        <f>IFERROR(INDEX($B$23:$B$46,MATCH("Estratégico|2",$I$23:$I$46,0)),"")</f>
        <v/>
      </c>
      <c r="D5" s="8">
        <f>IFERROR(INDEX($B$23:$B$46,MATCH("Estratégico|3",$I$23:$I$46,0)),"")</f>
        <v/>
      </c>
      <c r="E5" s="8">
        <f>IFERROR(INDEX($B$23:$B$46,MATCH("Estratégico|4",$I$23:$I$46,0)),"")</f>
        <v/>
      </c>
      <c r="F5" s="8">
        <f>IFERROR(INDEX($B$23:$B$46,MATCH("Estratégico|5",$I$23:$I$46,0)),"")</f>
        <v/>
      </c>
      <c r="G5" s="8">
        <f>IFERROR(INDEX($B$23:$B$46,MATCH("Estratégico|6",$I$23:$I$46,0)),"")</f>
        <v/>
      </c>
    </row>
    <row r="6"/>
    <row r="7">
      <c r="B7" s="3" t="inlineStr">
        <is>
          <t>Procesos misionales (en orden, de izquierda a derecha)</t>
        </is>
      </c>
    </row>
    <row r="8" ht="46" customHeight="1">
      <c r="B8" s="8">
        <f>IFERROR(1&amp;". "&amp;INDEX($B$23:$B$46,MATCH("Misional|1",$I$23:$I$46,0)),"")</f>
        <v/>
      </c>
      <c r="C8" s="8">
        <f>IFERROR(2&amp;". "&amp;INDEX($B$23:$B$46,MATCH("Misional|2",$I$23:$I$46,0)),"")</f>
        <v/>
      </c>
      <c r="D8" s="8">
        <f>IFERROR(3&amp;". "&amp;INDEX($B$23:$B$46,MATCH("Misional|3",$I$23:$I$46,0)),"")</f>
        <v/>
      </c>
      <c r="E8" s="8">
        <f>IFERROR(4&amp;". "&amp;INDEX($B$23:$B$46,MATCH("Misional|4",$I$23:$I$46,0)),"")</f>
        <v/>
      </c>
      <c r="F8" s="8">
        <f>IFERROR(5&amp;". "&amp;INDEX($B$23:$B$46,MATCH("Misional|5",$I$23:$I$46,0)),"")</f>
        <v/>
      </c>
      <c r="G8" s="8">
        <f>IFERROR(6&amp;". "&amp;INDEX($B$23:$B$46,MATCH("Misional|6",$I$23:$I$46,0)),"")</f>
        <v/>
      </c>
    </row>
    <row r="9"/>
    <row r="10">
      <c r="B10" s="3" t="inlineStr">
        <is>
          <t>Procesos de apoyo</t>
        </is>
      </c>
    </row>
    <row r="11" ht="46" customHeight="1">
      <c r="B11" s="8">
        <f>IFERROR(INDEX($B$23:$B$46,MATCH("Apoyo|1",$I$23:$I$46,0)),"")</f>
        <v/>
      </c>
      <c r="C11" s="8">
        <f>IFERROR(INDEX($B$23:$B$46,MATCH("Apoyo|2",$I$23:$I$46,0)),"")</f>
        <v/>
      </c>
      <c r="D11" s="8">
        <f>IFERROR(INDEX($B$23:$B$46,MATCH("Apoyo|3",$I$23:$I$46,0)),"")</f>
        <v/>
      </c>
      <c r="E11" s="8">
        <f>IFERROR(INDEX($B$23:$B$46,MATCH("Apoyo|4",$I$23:$I$46,0)),"")</f>
        <v/>
      </c>
      <c r="F11" s="8">
        <f>IFERROR(INDEX($B$23:$B$46,MATCH("Apoyo|5",$I$23:$I$46,0)),"")</f>
        <v/>
      </c>
      <c r="G11" s="8">
        <f>IFERROR(INDEX($B$23:$B$46,MATCH("Apoyo|6",$I$23:$I$46,0)),"")</f>
        <v/>
      </c>
    </row>
    <row r="12" ht="46" customHeight="1">
      <c r="B12" s="8">
        <f>IFERROR(INDEX($B$23:$B$46,MATCH("Apoyo|7",$I$23:$I$46,0)),"")</f>
        <v/>
      </c>
      <c r="C12" s="8">
        <f>IFERROR(INDEX($B$23:$B$46,MATCH("Apoyo|8",$I$23:$I$46,0)),"")</f>
        <v/>
      </c>
      <c r="D12" s="8">
        <f>IFERROR(INDEX($B$23:$B$46,MATCH("Apoyo|9",$I$23:$I$46,0)),"")</f>
        <v/>
      </c>
      <c r="E12" s="8">
        <f>IFERROR(INDEX($B$23:$B$46,MATCH("Apoyo|10",$I$23:$I$46,0)),"")</f>
        <v/>
      </c>
      <c r="F12" s="8">
        <f>IFERROR(INDEX($B$23:$B$46,MATCH("Apoyo|11",$I$23:$I$46,0)),"")</f>
        <v/>
      </c>
      <c r="G12" s="8">
        <f>IFERROR(INDEX($B$23:$B$46,MATCH("Apoyo|12",$I$23:$I$46,0)),"")</f>
        <v/>
      </c>
    </row>
    <row r="13"/>
    <row r="14">
      <c r="B14" s="3" t="inlineStr">
        <is>
          <t>Evaluación y mejora (opcional)</t>
        </is>
      </c>
    </row>
    <row r="15" ht="46" customHeight="1">
      <c r="B15" s="8">
        <f>IFERROR(INDEX($B$23:$B$46,MATCH("Evaluación y mejora|1",$I$23:$I$46,0)),"")</f>
        <v/>
      </c>
      <c r="C15" s="8">
        <f>IFERROR(INDEX($B$23:$B$46,MATCH("Evaluación y mejora|2",$I$23:$I$46,0)),"")</f>
        <v/>
      </c>
      <c r="D15" s="8">
        <f>IFERROR(INDEX($B$23:$B$46,MATCH("Evaluación y mejora|3",$I$23:$I$46,0)),"")</f>
        <v/>
      </c>
      <c r="E15" s="8">
        <f>IFERROR(INDEX($B$23:$B$46,MATCH("Evaluación y mejora|4",$I$23:$I$46,0)),"")</f>
        <v/>
      </c>
      <c r="F15" s="8">
        <f>IFERROR(INDEX($B$23:$B$46,MATCH("Evaluación y mejora|5",$I$23:$I$46,0)),"")</f>
        <v/>
      </c>
      <c r="G15" s="8">
        <f>IFERROR(INDEX($B$23:$B$46,MATCH("Evaluación y mejora|6",$I$23:$I$46,0)),"")</f>
        <v/>
      </c>
    </row>
    <row r="16"/>
    <row r="17">
      <c r="B17" s="9" t="inlineStr">
        <is>
          <t>→ La cadena misional se lee de izquierda a derecha: de los requisitos del cliente a su satisfacción.</t>
        </is>
      </c>
    </row>
    <row r="19">
      <c r="B19" s="10" t="inlineStr">
        <is>
          <t>Estratégicos</t>
        </is>
      </c>
      <c r="C19" s="10" t="inlineStr">
        <is>
          <t>Misionales</t>
        </is>
      </c>
      <c r="D19" s="10" t="inlineStr">
        <is>
          <t>Apoyo</t>
        </is>
      </c>
      <c r="E19" s="10" t="inlineStr">
        <is>
          <t>Evaluación</t>
        </is>
      </c>
      <c r="F19" s="10" t="inlineStr">
        <is>
          <t>Con datos incompletos</t>
        </is>
      </c>
    </row>
    <row r="20">
      <c r="B20" s="11">
        <f>COUNTIF($C$23:$C$46,"Estratégico")</f>
        <v/>
      </c>
      <c r="C20" s="11">
        <f>COUNTIF($C$23:$C$46,"Misional")</f>
        <v/>
      </c>
      <c r="D20" s="11">
        <f>COUNTIF($C$23:$C$46,"Apoyo")</f>
        <v/>
      </c>
      <c r="E20" s="11">
        <f>COUNTIF($C$23:$C$46,"Evaluación y mejora")</f>
        <v/>
      </c>
      <c r="F20" s="11">
        <f>COUNTA($B$23:$B$46)-COUNTIF($H$23:$H$46,"OK")</f>
        <v/>
      </c>
    </row>
    <row r="21">
      <c r="A21" s="3" t="inlineStr">
        <is>
          <t>Inventario de procesos (se llena primero; el mapa de arriba se dibuja solo)</t>
        </is>
      </c>
    </row>
    <row r="22">
      <c r="A22" s="12" t="inlineStr">
        <is>
          <t>Código</t>
        </is>
      </c>
      <c r="B22" s="12" t="inlineStr">
        <is>
          <t>Proceso</t>
        </is>
      </c>
      <c r="C22" s="12" t="inlineStr">
        <is>
          <t>Tipo</t>
        </is>
      </c>
      <c r="D22" s="12" t="inlineStr">
        <is>
          <t>Dueño (cargo)</t>
        </is>
      </c>
      <c r="E22" s="12" t="inlineStr">
        <is>
          <t>Salida principal</t>
        </is>
      </c>
      <c r="F22" s="12" t="inlineStr">
        <is>
          <t>Cliente de la salida</t>
        </is>
      </c>
      <c r="G22" s="12" t="inlineStr">
        <is>
          <t>Indicador principal</t>
        </is>
      </c>
      <c r="H22" s="12" t="inlineStr">
        <is>
          <t>Revisión</t>
        </is>
      </c>
      <c r="I22" s="12" t="inlineStr">
        <is>
          <t>Clave</t>
        </is>
      </c>
    </row>
    <row r="23">
      <c r="A23" s="6" t="inlineStr">
        <is>
          <t>DE-01</t>
        </is>
      </c>
      <c r="B23" s="6" t="inlineStr">
        <is>
          <t>Direccionamiento estratégico</t>
        </is>
      </c>
      <c r="C23" s="6" t="inlineStr">
        <is>
          <t>Estratégico</t>
        </is>
      </c>
      <c r="D23" s="6" t="inlineStr">
        <is>
          <t>Gerente general</t>
        </is>
      </c>
      <c r="E23" s="6" t="inlineStr">
        <is>
          <t>Plan estratégico y presupuesto</t>
        </is>
      </c>
      <c r="F23" s="6" t="inlineStr">
        <is>
          <t>Todos los procesos</t>
        </is>
      </c>
      <c r="G23" s="6" t="inlineStr">
        <is>
          <t>Cumplimiento del plan estratégico</t>
        </is>
      </c>
      <c r="H23" s="13">
        <f>IF(B23="","",IF(C23="","Falta el tipo",IF(D23="","Falta el dueño",IF(E23="","Falta la salida",IF(F23="","Falta el cliente","OK")))))</f>
        <v/>
      </c>
      <c r="I23" s="14">
        <f>IF(OR(B23="",C23=""),"",C23&amp;"|"&amp;COUNTIFS($C$23:C23,C23,$B$23:B23,"&lt;&gt;"))</f>
        <v/>
      </c>
    </row>
    <row r="24">
      <c r="A24" s="6" t="inlineStr">
        <is>
          <t>SIG-01</t>
        </is>
      </c>
      <c r="B24" s="6" t="inlineStr">
        <is>
          <t>Gestión del sistema y mejora</t>
        </is>
      </c>
      <c r="C24" s="6" t="inlineStr">
        <is>
          <t>Estratégico</t>
        </is>
      </c>
      <c r="D24" s="6" t="inlineStr">
        <is>
          <t>Coordinador de calidad</t>
        </is>
      </c>
      <c r="E24" s="6" t="inlineStr">
        <is>
          <t>Revisión por la dirección y planes de mejora</t>
        </is>
      </c>
      <c r="F24" s="6" t="inlineStr">
        <is>
          <t>Gerencia</t>
        </is>
      </c>
      <c r="G24" s="6" t="inlineStr">
        <is>
          <t>Acciones cerradas a tiempo</t>
        </is>
      </c>
      <c r="H24" s="13">
        <f>IF(B24="","",IF(C24="","Falta el tipo",IF(D24="","Falta el dueño",IF(E24="","Falta la salida",IF(F24="","Falta el cliente","OK")))))</f>
        <v/>
      </c>
      <c r="I24" s="14">
        <f>IF(OR(B24="",C24=""),"",C24&amp;"|"&amp;COUNTIFS($C$23:C24,C24,$B$23:B24,"&lt;&gt;"))</f>
        <v/>
      </c>
    </row>
    <row r="25">
      <c r="A25" s="6" t="inlineStr">
        <is>
          <t>SU-01</t>
        </is>
      </c>
      <c r="B25" s="6" t="inlineStr">
        <is>
          <t>Gestión del surtido y abastecimiento</t>
        </is>
      </c>
      <c r="C25" s="6" t="inlineStr">
        <is>
          <t>Misional</t>
        </is>
      </c>
      <c r="D25" s="6" t="inlineStr">
        <is>
          <t>Jefe de compras</t>
        </is>
      </c>
      <c r="E25" s="6" t="inlineStr">
        <is>
          <t>Mercancía disponible para la venta</t>
        </is>
      </c>
      <c r="F25" s="6" t="inlineStr">
        <is>
          <t>Gestión comercial</t>
        </is>
      </c>
      <c r="G25" s="6" t="inlineStr">
        <is>
          <t>Quiebres de inventario en referencias clave</t>
        </is>
      </c>
      <c r="H25" s="13">
        <f>IF(B25="","",IF(C25="","Falta el tipo",IF(D25="","Falta el dueño",IF(E25="","Falta la salida",IF(F25="","Falta el cliente","OK")))))</f>
        <v/>
      </c>
      <c r="I25" s="14">
        <f>IF(OR(B25="",C25=""),"",C25&amp;"|"&amp;COUNTIFS($C$23:C25,C25,$B$23:B25,"&lt;&gt;"))</f>
        <v/>
      </c>
    </row>
    <row r="26">
      <c r="A26" s="6" t="inlineStr">
        <is>
          <t>CM-01</t>
        </is>
      </c>
      <c r="B26" s="6" t="inlineStr">
        <is>
          <t>Gestión comercial y ventas</t>
        </is>
      </c>
      <c r="C26" s="6" t="inlineStr">
        <is>
          <t>Misional</t>
        </is>
      </c>
      <c r="D26" s="6" t="inlineStr">
        <is>
          <t>Gerente comercial</t>
        </is>
      </c>
      <c r="E26" s="6" t="inlineStr">
        <is>
          <t>Pedido aceptado</t>
        </is>
      </c>
      <c r="F26" s="6" t="inlineStr">
        <is>
          <t>Pedidos y facturación</t>
        </is>
      </c>
      <c r="G26" s="6" t="inlineStr">
        <is>
          <t>Cumplimiento del presupuesto de ventas</t>
        </is>
      </c>
      <c r="H26" s="13">
        <f>IF(B26="","",IF(C26="","Falta el tipo",IF(D26="","Falta el dueño",IF(E26="","Falta la salida",IF(F26="","Falta el cliente","OK")))))</f>
        <v/>
      </c>
      <c r="I26" s="14">
        <f>IF(OR(B26="",C26=""),"",C26&amp;"|"&amp;COUNTIFS($C$23:C26,C26,$B$23:B26,"&lt;&gt;"))</f>
        <v/>
      </c>
    </row>
    <row r="27">
      <c r="A27" s="6" t="inlineStr">
        <is>
          <t>PF-01</t>
        </is>
      </c>
      <c r="B27" s="6" t="inlineStr">
        <is>
          <t>Pedidos y facturación</t>
        </is>
      </c>
      <c r="C27" s="6" t="inlineStr">
        <is>
          <t>Misional</t>
        </is>
      </c>
      <c r="D27" s="6" t="inlineStr">
        <is>
          <t>Coordinador de pedidos</t>
        </is>
      </c>
      <c r="E27" s="6" t="inlineStr">
        <is>
          <t>Orden de alistamiento y factura</t>
        </is>
      </c>
      <c r="F27" s="6" t="inlineStr">
        <is>
          <t>Almacenamiento y alistamiento</t>
        </is>
      </c>
      <c r="G27" s="6" t="inlineStr">
        <is>
          <t>Pedidos facturados sin error</t>
        </is>
      </c>
      <c r="H27" s="13">
        <f>IF(B27="","",IF(C27="","Falta el tipo",IF(D27="","Falta el dueño",IF(E27="","Falta la salida",IF(F27="","Falta el cliente","OK")))))</f>
        <v/>
      </c>
      <c r="I27" s="14">
        <f>IF(OR(B27="",C27=""),"",C27&amp;"|"&amp;COUNTIFS($C$23:C27,C27,$B$23:B27,"&lt;&gt;"))</f>
        <v/>
      </c>
    </row>
    <row r="28">
      <c r="A28" s="6" t="inlineStr">
        <is>
          <t>AL-01</t>
        </is>
      </c>
      <c r="B28" s="6" t="inlineStr">
        <is>
          <t>Almacenamiento y alistamiento</t>
        </is>
      </c>
      <c r="C28" s="6" t="inlineStr">
        <is>
          <t>Misional</t>
        </is>
      </c>
      <c r="D28" s="6" t="inlineStr">
        <is>
          <t>Jefe de bodega</t>
        </is>
      </c>
      <c r="E28" s="6" t="inlineStr">
        <is>
          <t>Pedido alistado</t>
        </is>
      </c>
      <c r="F28" s="6" t="inlineStr">
        <is>
          <t>Distribución y entrega</t>
        </is>
      </c>
      <c r="G28" s="6" t="inlineStr">
        <is>
          <t>Exactitud del alistamiento</t>
        </is>
      </c>
      <c r="H28" s="13">
        <f>IF(B28="","",IF(C28="","Falta el tipo",IF(D28="","Falta el dueño",IF(E28="","Falta la salida",IF(F28="","Falta el cliente","OK")))))</f>
        <v/>
      </c>
      <c r="I28" s="14">
        <f>IF(OR(B28="",C28=""),"",C28&amp;"|"&amp;COUNTIFS($C$23:C28,C28,$B$23:B28,"&lt;&gt;"))</f>
        <v/>
      </c>
    </row>
    <row r="29">
      <c r="A29" s="6" t="inlineStr">
        <is>
          <t>DI-01</t>
        </is>
      </c>
      <c r="B29" s="6" t="inlineStr">
        <is>
          <t>Distribución y entrega</t>
        </is>
      </c>
      <c r="C29" s="6" t="inlineStr">
        <is>
          <t>Misional</t>
        </is>
      </c>
      <c r="D29" s="6" t="inlineStr">
        <is>
          <t>Jefe de logística</t>
        </is>
      </c>
      <c r="E29" s="6" t="inlineStr">
        <is>
          <t>Pedido entregado</t>
        </is>
      </c>
      <c r="F29" s="6" t="inlineStr">
        <is>
          <t>Cliente</t>
        </is>
      </c>
      <c r="G29" s="6" t="inlineStr">
        <is>
          <t>Entregas completas y a tiempo</t>
        </is>
      </c>
      <c r="H29" s="13">
        <f>IF(B29="","",IF(C29="","Falta el tipo",IF(D29="","Falta el dueño",IF(E29="","Falta la salida",IF(F29="","Falta el cliente","OK")))))</f>
        <v/>
      </c>
      <c r="I29" s="14">
        <f>IF(OR(B29="",C29=""),"",C29&amp;"|"&amp;COUNTIFS($C$23:C29,C29,$B$23:B29,"&lt;&gt;"))</f>
        <v/>
      </c>
    </row>
    <row r="30">
      <c r="A30" s="6" t="inlineStr">
        <is>
          <t>SC-01</t>
        </is>
      </c>
      <c r="B30" s="6" t="inlineStr">
        <is>
          <t>Servicio posventa y garantías</t>
        </is>
      </c>
      <c r="C30" s="6" t="inlineStr">
        <is>
          <t>Misional</t>
        </is>
      </c>
      <c r="D30" s="6" t="inlineStr">
        <is>
          <t>Coordinador de servicio al cliente</t>
        </is>
      </c>
      <c r="E30" s="6" t="inlineStr">
        <is>
          <t>Reclamo resuelto</t>
        </is>
      </c>
      <c r="F30" s="6" t="inlineStr">
        <is>
          <t>Cliente</t>
        </is>
      </c>
      <c r="G30" s="6" t="inlineStr">
        <is>
          <t>Reclamos resueltos en el plazo</t>
        </is>
      </c>
      <c r="H30" s="13">
        <f>IF(B30="","",IF(C30="","Falta el tipo",IF(D30="","Falta el dueño",IF(E30="","Falta la salida",IF(F30="","Falta el cliente","OK")))))</f>
        <v/>
      </c>
      <c r="I30" s="14">
        <f>IF(OR(B30="",C30=""),"",C30&amp;"|"&amp;COUNTIFS($C$23:C30,C30,$B$23:B30,"&lt;&gt;"))</f>
        <v/>
      </c>
    </row>
    <row r="31">
      <c r="A31" s="6" t="inlineStr">
        <is>
          <t>GH-01</t>
        </is>
      </c>
      <c r="B31" s="6" t="inlineStr">
        <is>
          <t>Gestión humana</t>
        </is>
      </c>
      <c r="C31" s="6" t="inlineStr">
        <is>
          <t>Apoyo</t>
        </is>
      </c>
      <c r="D31" s="6" t="inlineStr">
        <is>
          <t>Jefe de gestión humana</t>
        </is>
      </c>
      <c r="E31" s="6" t="inlineStr">
        <is>
          <t>Personal competente en el puesto</t>
        </is>
      </c>
      <c r="F31" s="6" t="inlineStr">
        <is>
          <t>Todos los procesos</t>
        </is>
      </c>
      <c r="G31" s="6" t="inlineStr">
        <is>
          <t>Rotación de la fuerza de ventas</t>
        </is>
      </c>
      <c r="H31" s="13">
        <f>IF(B31="","",IF(C31="","Falta el tipo",IF(D31="","Falta el dueño",IF(E31="","Falta la salida",IF(F31="","Falta el cliente","OK")))))</f>
        <v/>
      </c>
      <c r="I31" s="14">
        <f>IF(OR(B31="",C31=""),"",C31&amp;"|"&amp;COUNTIFS($C$23:C31,C31,$B$23:B31,"&lt;&gt;"))</f>
        <v/>
      </c>
    </row>
    <row r="32">
      <c r="A32" s="6" t="inlineStr">
        <is>
          <t>FI-01</t>
        </is>
      </c>
      <c r="B32" s="6" t="inlineStr">
        <is>
          <t>Gestión financiera y cartera</t>
        </is>
      </c>
      <c r="C32" s="6" t="inlineStr">
        <is>
          <t>Apoyo</t>
        </is>
      </c>
      <c r="D32" s="6" t="inlineStr">
        <is>
          <t>Jefe de cartera</t>
        </is>
      </c>
      <c r="E32" s="6" t="inlineStr">
        <is>
          <t>Cartera recaudada</t>
        </is>
      </c>
      <c r="F32" s="6" t="inlineStr">
        <is>
          <t>Gerencia</t>
        </is>
      </c>
      <c r="G32" s="6" t="inlineStr">
        <is>
          <t>Cartera vencida a más de 60 días</t>
        </is>
      </c>
      <c r="H32" s="13">
        <f>IF(B32="","",IF(C32="","Falta el tipo",IF(D32="","Falta el dueño",IF(E32="","Falta la salida",IF(F32="","Falta el cliente","OK")))))</f>
        <v/>
      </c>
      <c r="I32" s="14">
        <f>IF(OR(B32="",C32=""),"",C32&amp;"|"&amp;COUNTIFS($C$23:C32,C32,$B$23:B32,"&lt;&gt;"))</f>
        <v/>
      </c>
    </row>
    <row r="33">
      <c r="A33" s="6" t="inlineStr">
        <is>
          <t>TI-01</t>
        </is>
      </c>
      <c r="B33" s="6" t="inlineStr">
        <is>
          <t>Tecnología e información</t>
        </is>
      </c>
      <c r="C33" s="6" t="inlineStr">
        <is>
          <t>Apoyo</t>
        </is>
      </c>
      <c r="D33" s="6" t="inlineStr">
        <is>
          <t>Analista de sistemas</t>
        </is>
      </c>
      <c r="E33" s="6" t="inlineStr">
        <is>
          <t>Sistemas disponibles</t>
        </is>
      </c>
      <c r="F33" s="6" t="inlineStr">
        <is>
          <t>Todos los procesos</t>
        </is>
      </c>
      <c r="G33" s="6" t="inlineStr">
        <is>
          <t>Disponibilidad del ERP</t>
        </is>
      </c>
      <c r="H33" s="13">
        <f>IF(B33="","",IF(C33="","Falta el tipo",IF(D33="","Falta el dueño",IF(E33="","Falta la salida",IF(F33="","Falta el cliente","OK")))))</f>
        <v/>
      </c>
      <c r="I33" s="14">
        <f>IF(OR(B33="",C33=""),"",C33&amp;"|"&amp;COUNTIFS($C$23:C33,C33,$B$23:B33,"&lt;&gt;"))</f>
        <v/>
      </c>
    </row>
    <row r="34">
      <c r="A34" s="6" t="inlineStr">
        <is>
          <t>MT-01</t>
        </is>
      </c>
      <c r="B34" s="6" t="inlineStr">
        <is>
          <t>Mantenimiento de instalaciones y flota</t>
        </is>
      </c>
      <c r="C34" s="6" t="inlineStr">
        <is>
          <t>Apoyo</t>
        </is>
      </c>
      <c r="D34" s="6" t="inlineStr">
        <is>
          <t>Jefe administrativo</t>
        </is>
      </c>
      <c r="E34" s="6" t="inlineStr">
        <is>
          <t>Bodega y vehículos disponibles</t>
        </is>
      </c>
      <c r="F34" s="6" t="inlineStr">
        <is>
          <t>Almacenamiento y distribución</t>
        </is>
      </c>
      <c r="G34" s="6" t="inlineStr">
        <is>
          <t>Vehículos disponibles por día</t>
        </is>
      </c>
      <c r="H34" s="13">
        <f>IF(B34="","",IF(C34="","Falta el tipo",IF(D34="","Falta el dueño",IF(E34="","Falta la salida",IF(F34="","Falta el cliente","OK")))))</f>
        <v/>
      </c>
      <c r="I34" s="14">
        <f>IF(OR(B34="",C34=""),"",C34&amp;"|"&amp;COUNTIFS($C$23:C34,C34,$B$23:B34,"&lt;&gt;"))</f>
        <v/>
      </c>
    </row>
    <row r="35">
      <c r="A35" s="6" t="inlineStr">
        <is>
          <t>SST-01</t>
        </is>
      </c>
      <c r="B35" s="6" t="inlineStr">
        <is>
          <t>Seguridad y salud en el trabajo</t>
        </is>
      </c>
      <c r="C35" s="6" t="inlineStr">
        <is>
          <t>Apoyo</t>
        </is>
      </c>
      <c r="D35" s="6" t="inlineStr">
        <is>
          <t>Coordinador de SST</t>
        </is>
      </c>
      <c r="E35" s="6" t="inlineStr">
        <is>
          <t>Peligros controlados</t>
        </is>
      </c>
      <c r="F35" s="6" t="inlineStr">
        <is>
          <t>Todos los procesos</t>
        </is>
      </c>
      <c r="G35" s="6" t="inlineStr">
        <is>
          <t>Cumplimiento del plan anual de SST</t>
        </is>
      </c>
      <c r="H35" s="13">
        <f>IF(B35="","",IF(C35="","Falta el tipo",IF(D35="","Falta el dueño",IF(E35="","Falta la salida",IF(F35="","Falta el cliente","OK")))))</f>
        <v/>
      </c>
      <c r="I35" s="14">
        <f>IF(OR(B35="",C35=""),"",C35&amp;"|"&amp;COUNTIFS($C$23:C35,C35,$B$23:B35,"&lt;&gt;"))</f>
        <v/>
      </c>
    </row>
    <row r="36">
      <c r="A36" s="6" t="inlineStr">
        <is>
          <t>EV-01</t>
        </is>
      </c>
      <c r="B36" s="6" t="inlineStr">
        <is>
          <t>Auditoría interna</t>
        </is>
      </c>
      <c r="C36" s="6" t="inlineStr">
        <is>
          <t>Evaluación y mejora</t>
        </is>
      </c>
      <c r="D36" s="6" t="inlineStr">
        <is>
          <t>Coordinador de calidad</t>
        </is>
      </c>
      <c r="E36" s="6" t="inlineStr">
        <is>
          <t>Informe de auditoría</t>
        </is>
      </c>
      <c r="F36" s="6" t="inlineStr">
        <is>
          <t>Gerencia y dueños de proceso</t>
        </is>
      </c>
      <c r="G36" s="6" t="inlineStr">
        <is>
          <t>Programa de auditoría cumplido</t>
        </is>
      </c>
      <c r="H36" s="13">
        <f>IF(B36="","",IF(C36="","Falta el tipo",IF(D36="","Falta el dueño",IF(E36="","Falta la salida",IF(F36="","Falta el cliente","OK")))))</f>
        <v/>
      </c>
      <c r="I36" s="14">
        <f>IF(OR(B36="",C36=""),"",C36&amp;"|"&amp;COUNTIFS($C$23:C36,C36,$B$23:B36,"&lt;&gt;"))</f>
        <v/>
      </c>
    </row>
    <row r="37">
      <c r="A37" s="6" t="n"/>
      <c r="B37" s="6" t="n"/>
      <c r="C37" s="6" t="n"/>
      <c r="D37" s="6" t="n"/>
      <c r="E37" s="6" t="n"/>
      <c r="F37" s="6" t="n"/>
      <c r="G37" s="6" t="n"/>
      <c r="H37" s="13">
        <f>IF(B37="","",IF(C37="","Falta el tipo",IF(D37="","Falta el dueño",IF(E37="","Falta la salida",IF(F37="","Falta el cliente","OK")))))</f>
        <v/>
      </c>
      <c r="I37" s="14">
        <f>IF(OR(B37="",C37=""),"",C37&amp;"|"&amp;COUNTIFS($C$23:C37,C37,$B$23:B37,"&lt;&gt;"))</f>
        <v/>
      </c>
    </row>
    <row r="38">
      <c r="A38" s="6" t="n"/>
      <c r="B38" s="6" t="n"/>
      <c r="C38" s="6" t="n"/>
      <c r="D38" s="6" t="n"/>
      <c r="E38" s="6" t="n"/>
      <c r="F38" s="6" t="n"/>
      <c r="G38" s="6" t="n"/>
      <c r="H38" s="13">
        <f>IF(B38="","",IF(C38="","Falta el tipo",IF(D38="","Falta el dueño",IF(E38="","Falta la salida",IF(F38="","Falta el cliente","OK")))))</f>
        <v/>
      </c>
      <c r="I38" s="14">
        <f>IF(OR(B38="",C38=""),"",C38&amp;"|"&amp;COUNTIFS($C$23:C38,C38,$B$23:B38,"&lt;&gt;"))</f>
        <v/>
      </c>
    </row>
    <row r="39">
      <c r="A39" s="6" t="n"/>
      <c r="B39" s="6" t="n"/>
      <c r="C39" s="6" t="n"/>
      <c r="D39" s="6" t="n"/>
      <c r="E39" s="6" t="n"/>
      <c r="F39" s="6" t="n"/>
      <c r="G39" s="6" t="n"/>
      <c r="H39" s="13">
        <f>IF(B39="","",IF(C39="","Falta el tipo",IF(D39="","Falta el dueño",IF(E39="","Falta la salida",IF(F39="","Falta el cliente","OK")))))</f>
        <v/>
      </c>
      <c r="I39" s="14">
        <f>IF(OR(B39="",C39=""),"",C39&amp;"|"&amp;COUNTIFS($C$23:C39,C39,$B$23:B39,"&lt;&gt;"))</f>
        <v/>
      </c>
    </row>
    <row r="40">
      <c r="A40" s="6" t="n"/>
      <c r="B40" s="6" t="n"/>
      <c r="C40" s="6" t="n"/>
      <c r="D40" s="6" t="n"/>
      <c r="E40" s="6" t="n"/>
      <c r="F40" s="6" t="n"/>
      <c r="G40" s="6" t="n"/>
      <c r="H40" s="13">
        <f>IF(B40="","",IF(C40="","Falta el tipo",IF(D40="","Falta el dueño",IF(E40="","Falta la salida",IF(F40="","Falta el cliente","OK")))))</f>
        <v/>
      </c>
      <c r="I40" s="14">
        <f>IF(OR(B40="",C40=""),"",C40&amp;"|"&amp;COUNTIFS($C$23:C40,C40,$B$23:B40,"&lt;&gt;"))</f>
        <v/>
      </c>
    </row>
    <row r="41">
      <c r="A41" s="6" t="n"/>
      <c r="B41" s="6" t="n"/>
      <c r="C41" s="6" t="n"/>
      <c r="D41" s="6" t="n"/>
      <c r="E41" s="6" t="n"/>
      <c r="F41" s="6" t="n"/>
      <c r="G41" s="6" t="n"/>
      <c r="H41" s="13">
        <f>IF(B41="","",IF(C41="","Falta el tipo",IF(D41="","Falta el dueño",IF(E41="","Falta la salida",IF(F41="","Falta el cliente","OK")))))</f>
        <v/>
      </c>
      <c r="I41" s="14">
        <f>IF(OR(B41="",C41=""),"",C41&amp;"|"&amp;COUNTIFS($C$23:C41,C41,$B$23:B41,"&lt;&gt;"))</f>
        <v/>
      </c>
    </row>
    <row r="42">
      <c r="A42" s="6" t="n"/>
      <c r="B42" s="6" t="n"/>
      <c r="C42" s="6" t="n"/>
      <c r="D42" s="6" t="n"/>
      <c r="E42" s="6" t="n"/>
      <c r="F42" s="6" t="n"/>
      <c r="G42" s="6" t="n"/>
      <c r="H42" s="13">
        <f>IF(B42="","",IF(C42="","Falta el tipo",IF(D42="","Falta el dueño",IF(E42="","Falta la salida",IF(F42="","Falta el cliente","OK")))))</f>
        <v/>
      </c>
      <c r="I42" s="14">
        <f>IF(OR(B42="",C42=""),"",C42&amp;"|"&amp;COUNTIFS($C$23:C42,C42,$B$23:B42,"&lt;&gt;"))</f>
        <v/>
      </c>
    </row>
    <row r="43">
      <c r="A43" s="6" t="n"/>
      <c r="B43" s="6" t="n"/>
      <c r="C43" s="6" t="n"/>
      <c r="D43" s="6" t="n"/>
      <c r="E43" s="6" t="n"/>
      <c r="F43" s="6" t="n"/>
      <c r="G43" s="6" t="n"/>
      <c r="H43" s="13">
        <f>IF(B43="","",IF(C43="","Falta el tipo",IF(D43="","Falta el dueño",IF(E43="","Falta la salida",IF(F43="","Falta el cliente","OK")))))</f>
        <v/>
      </c>
      <c r="I43" s="14">
        <f>IF(OR(B43="",C43=""),"",C43&amp;"|"&amp;COUNTIFS($C$23:C43,C43,$B$23:B43,"&lt;&gt;"))</f>
        <v/>
      </c>
    </row>
    <row r="44">
      <c r="A44" s="6" t="n"/>
      <c r="B44" s="6" t="n"/>
      <c r="C44" s="6" t="n"/>
      <c r="D44" s="6" t="n"/>
      <c r="E44" s="6" t="n"/>
      <c r="F44" s="6" t="n"/>
      <c r="G44" s="6" t="n"/>
      <c r="H44" s="13">
        <f>IF(B44="","",IF(C44="","Falta el tipo",IF(D44="","Falta el dueño",IF(E44="","Falta la salida",IF(F44="","Falta el cliente","OK")))))</f>
        <v/>
      </c>
      <c r="I44" s="14">
        <f>IF(OR(B44="",C44=""),"",C44&amp;"|"&amp;COUNTIFS($C$23:C44,C44,$B$23:B44,"&lt;&gt;"))</f>
        <v/>
      </c>
    </row>
    <row r="45">
      <c r="A45" s="6" t="n"/>
      <c r="B45" s="6" t="n"/>
      <c r="C45" s="6" t="n"/>
      <c r="D45" s="6" t="n"/>
      <c r="E45" s="6" t="n"/>
      <c r="F45" s="6" t="n"/>
      <c r="G45" s="6" t="n"/>
      <c r="H45" s="13">
        <f>IF(B45="","",IF(C45="","Falta el tipo",IF(D45="","Falta el dueño",IF(E45="","Falta la salida",IF(F45="","Falta el cliente","OK")))))</f>
        <v/>
      </c>
      <c r="I45" s="14">
        <f>IF(OR(B45="",C45=""),"",C45&amp;"|"&amp;COUNTIFS($C$23:C45,C45,$B$23:B45,"&lt;&gt;"))</f>
        <v/>
      </c>
    </row>
    <row r="46">
      <c r="A46" s="6" t="n"/>
      <c r="B46" s="6" t="n"/>
      <c r="C46" s="6" t="n"/>
      <c r="D46" s="6" t="n"/>
      <c r="E46" s="6" t="n"/>
      <c r="F46" s="6" t="n"/>
      <c r="G46" s="6" t="n"/>
      <c r="H46" s="13">
        <f>IF(B46="","",IF(C46="","Falta el tipo",IF(D46="","Falta el dueño",IF(E46="","Falta la salida",IF(F46="","Falta el cliente","OK")))))</f>
        <v/>
      </c>
      <c r="I46" s="14">
        <f>IF(OR(B46="",C46=""),"",C46&amp;"|"&amp;COUNTIFS($C$23:C46,C46,$B$23:B46,"&lt;&gt;"))</f>
        <v/>
      </c>
    </row>
    <row r="48">
      <c r="A48" s="9" t="inlineStr">
        <is>
          <t>La columna «Clave» la usa el mapa para ordenar los procesos; no la edite.</t>
        </is>
      </c>
    </row>
    <row r="49">
      <c r="A49" s="9" t="inlineStr">
        <is>
          <t>Plantilla de Tagline Soluciones Empresariales · tagline-soluciones.com.co — material informativo de orientación general. No constituye asesoría jurídica ni acredita el cumplimiento de ninguna obligación.</t>
        </is>
      </c>
    </row>
  </sheetData>
  <mergeCells count="7">
    <mergeCell ref="H4:H16"/>
    <mergeCell ref="A4:A16"/>
    <mergeCell ref="B10:G10"/>
    <mergeCell ref="B14:G14"/>
    <mergeCell ref="B2:D2"/>
    <mergeCell ref="B4:G4"/>
    <mergeCell ref="B7:G7"/>
  </mergeCells>
  <conditionalFormatting sqref="B5">
    <cfRule type="expression" priority="1" dxfId="0">
      <formula>B5&lt;&gt;""</formula>
    </cfRule>
  </conditionalFormatting>
  <conditionalFormatting sqref="C5">
    <cfRule type="expression" priority="2" dxfId="0">
      <formula>C5&lt;&gt;""</formula>
    </cfRule>
  </conditionalFormatting>
  <conditionalFormatting sqref="D5">
    <cfRule type="expression" priority="3" dxfId="0">
      <formula>D5&lt;&gt;""</formula>
    </cfRule>
  </conditionalFormatting>
  <conditionalFormatting sqref="E5">
    <cfRule type="expression" priority="4" dxfId="0">
      <formula>E5&lt;&gt;""</formula>
    </cfRule>
  </conditionalFormatting>
  <conditionalFormatting sqref="F5">
    <cfRule type="expression" priority="5" dxfId="0">
      <formula>F5&lt;&gt;""</formula>
    </cfRule>
  </conditionalFormatting>
  <conditionalFormatting sqref="G5">
    <cfRule type="expression" priority="6" dxfId="0">
      <formula>G5&lt;&gt;""</formula>
    </cfRule>
  </conditionalFormatting>
  <conditionalFormatting sqref="B8">
    <cfRule type="expression" priority="7" dxfId="0">
      <formula>B8&lt;&gt;""</formula>
    </cfRule>
  </conditionalFormatting>
  <conditionalFormatting sqref="C8">
    <cfRule type="expression" priority="8" dxfId="0">
      <formula>C8&lt;&gt;""</formula>
    </cfRule>
  </conditionalFormatting>
  <conditionalFormatting sqref="D8">
    <cfRule type="expression" priority="9" dxfId="0">
      <formula>D8&lt;&gt;""</formula>
    </cfRule>
  </conditionalFormatting>
  <conditionalFormatting sqref="E8">
    <cfRule type="expression" priority="10" dxfId="0">
      <formula>E8&lt;&gt;""</formula>
    </cfRule>
  </conditionalFormatting>
  <conditionalFormatting sqref="F8">
    <cfRule type="expression" priority="11" dxfId="0">
      <formula>F8&lt;&gt;""</formula>
    </cfRule>
  </conditionalFormatting>
  <conditionalFormatting sqref="G8">
    <cfRule type="expression" priority="12" dxfId="0">
      <formula>G8&lt;&gt;""</formula>
    </cfRule>
  </conditionalFormatting>
  <conditionalFormatting sqref="B11">
    <cfRule type="expression" priority="13" dxfId="0">
      <formula>B11&lt;&gt;""</formula>
    </cfRule>
  </conditionalFormatting>
  <conditionalFormatting sqref="C11">
    <cfRule type="expression" priority="14" dxfId="0">
      <formula>C11&lt;&gt;""</formula>
    </cfRule>
  </conditionalFormatting>
  <conditionalFormatting sqref="D11">
    <cfRule type="expression" priority="15" dxfId="0">
      <formula>D11&lt;&gt;""</formula>
    </cfRule>
  </conditionalFormatting>
  <conditionalFormatting sqref="E11">
    <cfRule type="expression" priority="16" dxfId="0">
      <formula>E11&lt;&gt;""</formula>
    </cfRule>
  </conditionalFormatting>
  <conditionalFormatting sqref="F11">
    <cfRule type="expression" priority="17" dxfId="0">
      <formula>F11&lt;&gt;""</formula>
    </cfRule>
  </conditionalFormatting>
  <conditionalFormatting sqref="G11">
    <cfRule type="expression" priority="18" dxfId="0">
      <formula>G11&lt;&gt;""</formula>
    </cfRule>
  </conditionalFormatting>
  <conditionalFormatting sqref="B12">
    <cfRule type="expression" priority="19" dxfId="0">
      <formula>B12&lt;&gt;""</formula>
    </cfRule>
  </conditionalFormatting>
  <conditionalFormatting sqref="C12">
    <cfRule type="expression" priority="20" dxfId="0">
      <formula>C12&lt;&gt;""</formula>
    </cfRule>
  </conditionalFormatting>
  <conditionalFormatting sqref="D12">
    <cfRule type="expression" priority="21" dxfId="0">
      <formula>D12&lt;&gt;""</formula>
    </cfRule>
  </conditionalFormatting>
  <conditionalFormatting sqref="E12">
    <cfRule type="expression" priority="22" dxfId="0">
      <formula>E12&lt;&gt;""</formula>
    </cfRule>
  </conditionalFormatting>
  <conditionalFormatting sqref="F12">
    <cfRule type="expression" priority="23" dxfId="0">
      <formula>F12&lt;&gt;""</formula>
    </cfRule>
  </conditionalFormatting>
  <conditionalFormatting sqref="G12">
    <cfRule type="expression" priority="24" dxfId="0">
      <formula>G12&lt;&gt;""</formula>
    </cfRule>
  </conditionalFormatting>
  <conditionalFormatting sqref="B15">
    <cfRule type="expression" priority="25" dxfId="0">
      <formula>B15&lt;&gt;""</formula>
    </cfRule>
  </conditionalFormatting>
  <conditionalFormatting sqref="C15">
    <cfRule type="expression" priority="26" dxfId="0">
      <formula>C15&lt;&gt;""</formula>
    </cfRule>
  </conditionalFormatting>
  <conditionalFormatting sqref="D15">
    <cfRule type="expression" priority="27" dxfId="0">
      <formula>D15&lt;&gt;""</formula>
    </cfRule>
  </conditionalFormatting>
  <conditionalFormatting sqref="E15">
    <cfRule type="expression" priority="28" dxfId="0">
      <formula>E15&lt;&gt;""</formula>
    </cfRule>
  </conditionalFormatting>
  <conditionalFormatting sqref="F15">
    <cfRule type="expression" priority="29" dxfId="0">
      <formula>F15&lt;&gt;""</formula>
    </cfRule>
  </conditionalFormatting>
  <conditionalFormatting sqref="G15">
    <cfRule type="expression" priority="30" dxfId="0">
      <formula>G15&lt;&gt;""</formula>
    </cfRule>
  </conditionalFormatting>
  <conditionalFormatting sqref="H23:H46">
    <cfRule type="expression" priority="31" dxfId="1">
      <formula>H23="OK"</formula>
    </cfRule>
    <cfRule type="expression" priority="32" dxfId="2">
      <formula>AND(H23&lt;&gt;"",H23&lt;&gt;"OK")</formula>
    </cfRule>
  </conditionalFormatting>
  <dataValidations count="1">
    <dataValidation sqref="C23 C24 C25 C26 C27 C28 C29 C30 C31 C32 C33 C34 C35 C36 C37 C38 C39 C40 C41 C42 C43 C44 C45 C46" showDropDown="0" showInputMessage="0" showErrorMessage="0" allowBlank="1" type="list">
      <formula1>"Estratégico,Misional,Apoyo,Evaluación y mejora"</formula1>
    </dataValidation>
  </dataValidations>
  <pageMargins left="0.75" right="0.75" top="1" bottom="1" header="0.5" footer="0.5"/>
  <pageSetup orientation="landscape" fitToHeight="0" fitToWidth="1"/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I49"/>
  <sheetViews>
    <sheetView workbookViewId="0">
      <selection activeCell="A1" sqref="A1"/>
    </sheetView>
  </sheetViews>
  <sheetFormatPr baseColWidth="8" defaultRowHeight="15"/>
  <cols>
    <col width="14" customWidth="1" min="1" max="1"/>
    <col width="24" customWidth="1" min="2" max="2"/>
    <col width="18" customWidth="1" min="3" max="3"/>
    <col width="22" customWidth="1" min="4" max="4"/>
    <col width="24" customWidth="1" min="5" max="5"/>
    <col width="22" customWidth="1" min="6" max="6"/>
    <col width="24" customWidth="1" min="7" max="7"/>
    <col width="20" customWidth="1" min="8" max="8"/>
    <col width="14" customWidth="1" min="9" max="9"/>
  </cols>
  <sheetData>
    <row r="1">
      <c r="A1" s="5" t="inlineStr">
        <is>
          <t>Mapa de procesos (ejemplo ilustrativo)</t>
        </is>
      </c>
    </row>
    <row r="2">
      <c r="A2" s="3" t="inlineStr">
        <is>
          <t>Empresa:</t>
        </is>
      </c>
      <c r="B2" s="6" t="inlineStr">
        <is>
          <t>Empresa de servicios técnicos en sitio (ejemplo)</t>
        </is>
      </c>
    </row>
    <row r="4">
      <c r="A4" s="7" t="inlineStr">
        <is>
          <t>Necesidades y requisitos de clientes y partes interesadas</t>
        </is>
      </c>
      <c r="B4" s="3" t="inlineStr">
        <is>
          <t>Procesos estratégicos</t>
        </is>
      </c>
      <c r="H4" s="7" t="inlineStr">
        <is>
          <t>Satisfacción del cliente: productos y servicios conformes</t>
        </is>
      </c>
    </row>
    <row r="5" ht="46" customHeight="1">
      <c r="B5" s="8">
        <f>IFERROR(INDEX($B$23:$B$46,MATCH("Estratégico|1",$I$23:$I$46,0)),"")</f>
        <v/>
      </c>
      <c r="C5" s="8">
        <f>IFERROR(INDEX($B$23:$B$46,MATCH("Estratégico|2",$I$23:$I$46,0)),"")</f>
        <v/>
      </c>
      <c r="D5" s="8">
        <f>IFERROR(INDEX($B$23:$B$46,MATCH("Estratégico|3",$I$23:$I$46,0)),"")</f>
        <v/>
      </c>
      <c r="E5" s="8">
        <f>IFERROR(INDEX($B$23:$B$46,MATCH("Estratégico|4",$I$23:$I$46,0)),"")</f>
        <v/>
      </c>
      <c r="F5" s="8">
        <f>IFERROR(INDEX($B$23:$B$46,MATCH("Estratégico|5",$I$23:$I$46,0)),"")</f>
        <v/>
      </c>
      <c r="G5" s="8">
        <f>IFERROR(INDEX($B$23:$B$46,MATCH("Estratégico|6",$I$23:$I$46,0)),"")</f>
        <v/>
      </c>
    </row>
    <row r="6"/>
    <row r="7">
      <c r="B7" s="3" t="inlineStr">
        <is>
          <t>Procesos misionales (en orden, de izquierda a derecha)</t>
        </is>
      </c>
    </row>
    <row r="8" ht="46" customHeight="1">
      <c r="B8" s="8">
        <f>IFERROR(1&amp;". "&amp;INDEX($B$23:$B$46,MATCH("Misional|1",$I$23:$I$46,0)),"")</f>
        <v/>
      </c>
      <c r="C8" s="8">
        <f>IFERROR(2&amp;". "&amp;INDEX($B$23:$B$46,MATCH("Misional|2",$I$23:$I$46,0)),"")</f>
        <v/>
      </c>
      <c r="D8" s="8">
        <f>IFERROR(3&amp;". "&amp;INDEX($B$23:$B$46,MATCH("Misional|3",$I$23:$I$46,0)),"")</f>
        <v/>
      </c>
      <c r="E8" s="8">
        <f>IFERROR(4&amp;". "&amp;INDEX($B$23:$B$46,MATCH("Misional|4",$I$23:$I$46,0)),"")</f>
        <v/>
      </c>
      <c r="F8" s="8">
        <f>IFERROR(5&amp;". "&amp;INDEX($B$23:$B$46,MATCH("Misional|5",$I$23:$I$46,0)),"")</f>
        <v/>
      </c>
      <c r="G8" s="8">
        <f>IFERROR(6&amp;". "&amp;INDEX($B$23:$B$46,MATCH("Misional|6",$I$23:$I$46,0)),"")</f>
        <v/>
      </c>
    </row>
    <row r="9"/>
    <row r="10">
      <c r="B10" s="3" t="inlineStr">
        <is>
          <t>Procesos de apoyo</t>
        </is>
      </c>
    </row>
    <row r="11" ht="46" customHeight="1">
      <c r="B11" s="8">
        <f>IFERROR(INDEX($B$23:$B$46,MATCH("Apoyo|1",$I$23:$I$46,0)),"")</f>
        <v/>
      </c>
      <c r="C11" s="8">
        <f>IFERROR(INDEX($B$23:$B$46,MATCH("Apoyo|2",$I$23:$I$46,0)),"")</f>
        <v/>
      </c>
      <c r="D11" s="8">
        <f>IFERROR(INDEX($B$23:$B$46,MATCH("Apoyo|3",$I$23:$I$46,0)),"")</f>
        <v/>
      </c>
      <c r="E11" s="8">
        <f>IFERROR(INDEX($B$23:$B$46,MATCH("Apoyo|4",$I$23:$I$46,0)),"")</f>
        <v/>
      </c>
      <c r="F11" s="8">
        <f>IFERROR(INDEX($B$23:$B$46,MATCH("Apoyo|5",$I$23:$I$46,0)),"")</f>
        <v/>
      </c>
      <c r="G11" s="8">
        <f>IFERROR(INDEX($B$23:$B$46,MATCH("Apoyo|6",$I$23:$I$46,0)),"")</f>
        <v/>
      </c>
    </row>
    <row r="12" ht="46" customHeight="1">
      <c r="B12" s="8">
        <f>IFERROR(INDEX($B$23:$B$46,MATCH("Apoyo|7",$I$23:$I$46,0)),"")</f>
        <v/>
      </c>
      <c r="C12" s="8">
        <f>IFERROR(INDEX($B$23:$B$46,MATCH("Apoyo|8",$I$23:$I$46,0)),"")</f>
        <v/>
      </c>
      <c r="D12" s="8">
        <f>IFERROR(INDEX($B$23:$B$46,MATCH("Apoyo|9",$I$23:$I$46,0)),"")</f>
        <v/>
      </c>
      <c r="E12" s="8">
        <f>IFERROR(INDEX($B$23:$B$46,MATCH("Apoyo|10",$I$23:$I$46,0)),"")</f>
        <v/>
      </c>
      <c r="F12" s="8">
        <f>IFERROR(INDEX($B$23:$B$46,MATCH("Apoyo|11",$I$23:$I$46,0)),"")</f>
        <v/>
      </c>
      <c r="G12" s="8">
        <f>IFERROR(INDEX($B$23:$B$46,MATCH("Apoyo|12",$I$23:$I$46,0)),"")</f>
        <v/>
      </c>
    </row>
    <row r="13"/>
    <row r="14">
      <c r="B14" s="3" t="inlineStr">
        <is>
          <t>Evaluación y mejora (opcional)</t>
        </is>
      </c>
    </row>
    <row r="15" ht="46" customHeight="1">
      <c r="B15" s="8">
        <f>IFERROR(INDEX($B$23:$B$46,MATCH("Evaluación y mejora|1",$I$23:$I$46,0)),"")</f>
        <v/>
      </c>
      <c r="C15" s="8">
        <f>IFERROR(INDEX($B$23:$B$46,MATCH("Evaluación y mejora|2",$I$23:$I$46,0)),"")</f>
        <v/>
      </c>
      <c r="D15" s="8">
        <f>IFERROR(INDEX($B$23:$B$46,MATCH("Evaluación y mejora|3",$I$23:$I$46,0)),"")</f>
        <v/>
      </c>
      <c r="E15" s="8">
        <f>IFERROR(INDEX($B$23:$B$46,MATCH("Evaluación y mejora|4",$I$23:$I$46,0)),"")</f>
        <v/>
      </c>
      <c r="F15" s="8">
        <f>IFERROR(INDEX($B$23:$B$46,MATCH("Evaluación y mejora|5",$I$23:$I$46,0)),"")</f>
        <v/>
      </c>
      <c r="G15" s="8">
        <f>IFERROR(INDEX($B$23:$B$46,MATCH("Evaluación y mejora|6",$I$23:$I$46,0)),"")</f>
        <v/>
      </c>
    </row>
    <row r="16"/>
    <row r="17">
      <c r="B17" s="9" t="inlineStr">
        <is>
          <t>→ La cadena misional se lee de izquierda a derecha: de los requisitos del cliente a su satisfacción.</t>
        </is>
      </c>
    </row>
    <row r="19">
      <c r="B19" s="10" t="inlineStr">
        <is>
          <t>Estratégicos</t>
        </is>
      </c>
      <c r="C19" s="10" t="inlineStr">
        <is>
          <t>Misionales</t>
        </is>
      </c>
      <c r="D19" s="10" t="inlineStr">
        <is>
          <t>Apoyo</t>
        </is>
      </c>
      <c r="E19" s="10" t="inlineStr">
        <is>
          <t>Evaluación</t>
        </is>
      </c>
      <c r="F19" s="10" t="inlineStr">
        <is>
          <t>Con datos incompletos</t>
        </is>
      </c>
    </row>
    <row r="20">
      <c r="B20" s="11">
        <f>COUNTIF($C$23:$C$46,"Estratégico")</f>
        <v/>
      </c>
      <c r="C20" s="11">
        <f>COUNTIF($C$23:$C$46,"Misional")</f>
        <v/>
      </c>
      <c r="D20" s="11">
        <f>COUNTIF($C$23:$C$46,"Apoyo")</f>
        <v/>
      </c>
      <c r="E20" s="11">
        <f>COUNTIF($C$23:$C$46,"Evaluación y mejora")</f>
        <v/>
      </c>
      <c r="F20" s="11">
        <f>COUNTA($B$23:$B$46)-COUNTIF($H$23:$H$46,"OK")</f>
        <v/>
      </c>
    </row>
    <row r="21">
      <c r="A21" s="3" t="inlineStr">
        <is>
          <t>Inventario de procesos (se llena primero; el mapa de arriba se dibuja solo)</t>
        </is>
      </c>
    </row>
    <row r="22">
      <c r="A22" s="12" t="inlineStr">
        <is>
          <t>Código</t>
        </is>
      </c>
      <c r="B22" s="12" t="inlineStr">
        <is>
          <t>Proceso</t>
        </is>
      </c>
      <c r="C22" s="12" t="inlineStr">
        <is>
          <t>Tipo</t>
        </is>
      </c>
      <c r="D22" s="12" t="inlineStr">
        <is>
          <t>Dueño (cargo)</t>
        </is>
      </c>
      <c r="E22" s="12" t="inlineStr">
        <is>
          <t>Salida principal</t>
        </is>
      </c>
      <c r="F22" s="12" t="inlineStr">
        <is>
          <t>Cliente de la salida</t>
        </is>
      </c>
      <c r="G22" s="12" t="inlineStr">
        <is>
          <t>Indicador principal</t>
        </is>
      </c>
      <c r="H22" s="12" t="inlineStr">
        <is>
          <t>Revisión</t>
        </is>
      </c>
      <c r="I22" s="12" t="inlineStr">
        <is>
          <t>Clave</t>
        </is>
      </c>
    </row>
    <row r="23">
      <c r="A23" s="6" t="inlineStr">
        <is>
          <t>DE-01</t>
        </is>
      </c>
      <c r="B23" s="6" t="inlineStr">
        <is>
          <t>Direccionamiento estratégico</t>
        </is>
      </c>
      <c r="C23" s="6" t="inlineStr">
        <is>
          <t>Estratégico</t>
        </is>
      </c>
      <c r="D23" s="6" t="inlineStr">
        <is>
          <t>Gerente general</t>
        </is>
      </c>
      <c r="E23" s="6" t="inlineStr">
        <is>
          <t>Plan estratégico y presupuesto</t>
        </is>
      </c>
      <c r="F23" s="6" t="inlineStr">
        <is>
          <t>Todos los procesos</t>
        </is>
      </c>
      <c r="G23" s="6" t="inlineStr">
        <is>
          <t>Cumplimiento del plan estratégico</t>
        </is>
      </c>
      <c r="H23" s="13">
        <f>IF(B23="","",IF(C23="","Falta el tipo",IF(D23="","Falta el dueño",IF(E23="","Falta la salida",IF(F23="","Falta el cliente","OK")))))</f>
        <v/>
      </c>
      <c r="I23" s="14">
        <f>IF(OR(B23="",C23=""),"",C23&amp;"|"&amp;COUNTIFS($C$23:C23,C23,$B$23:B23,"&lt;&gt;"))</f>
        <v/>
      </c>
    </row>
    <row r="24">
      <c r="A24" s="6" t="inlineStr">
        <is>
          <t>SIG-01</t>
        </is>
      </c>
      <c r="B24" s="6" t="inlineStr">
        <is>
          <t>Gestión del sistema y mejora</t>
        </is>
      </c>
      <c r="C24" s="6" t="inlineStr">
        <is>
          <t>Estratégico</t>
        </is>
      </c>
      <c r="D24" s="6" t="inlineStr">
        <is>
          <t>Coordinador de calidad</t>
        </is>
      </c>
      <c r="E24" s="6" t="inlineStr">
        <is>
          <t>Revisión por la dirección y planes de mejora</t>
        </is>
      </c>
      <c r="F24" s="6" t="inlineStr">
        <is>
          <t>Gerencia</t>
        </is>
      </c>
      <c r="G24" s="6" t="inlineStr">
        <is>
          <t>Acciones cerradas a tiempo</t>
        </is>
      </c>
      <c r="H24" s="13">
        <f>IF(B24="","",IF(C24="","Falta el tipo",IF(D24="","Falta el dueño",IF(E24="","Falta la salida",IF(F24="","Falta el cliente","OK")))))</f>
        <v/>
      </c>
      <c r="I24" s="14">
        <f>IF(OR(B24="",C24=""),"",C24&amp;"|"&amp;COUNTIFS($C$23:C24,C24,$B$23:B24,"&lt;&gt;"))</f>
        <v/>
      </c>
    </row>
    <row r="25">
      <c r="A25" s="6" t="inlineStr">
        <is>
          <t>CM-01</t>
        </is>
      </c>
      <c r="B25" s="6" t="inlineStr">
        <is>
          <t>Gestión comercial y propuestas</t>
        </is>
      </c>
      <c r="C25" s="6" t="inlineStr">
        <is>
          <t>Misional</t>
        </is>
      </c>
      <c r="D25" s="6" t="inlineStr">
        <is>
          <t>Gerente comercial</t>
        </is>
      </c>
      <c r="E25" s="6" t="inlineStr">
        <is>
          <t>Contrato u orden de servicio</t>
        </is>
      </c>
      <c r="F25" s="6" t="inlineStr">
        <is>
          <t>Planeación del servicio</t>
        </is>
      </c>
      <c r="G25" s="6" t="inlineStr">
        <is>
          <t>Propuestas aceptadas</t>
        </is>
      </c>
      <c r="H25" s="13">
        <f>IF(B25="","",IF(C25="","Falta el tipo",IF(D25="","Falta el dueño",IF(E25="","Falta la salida",IF(F25="","Falta el cliente","OK")))))</f>
        <v/>
      </c>
      <c r="I25" s="14">
        <f>IF(OR(B25="",C25=""),"",C25&amp;"|"&amp;COUNTIFS($C$23:C25,C25,$B$23:B25,"&lt;&gt;"))</f>
        <v/>
      </c>
    </row>
    <row r="26">
      <c r="A26" s="6" t="inlineStr">
        <is>
          <t>PS-01</t>
        </is>
      </c>
      <c r="B26" s="6" t="inlineStr">
        <is>
          <t>Planeación del servicio</t>
        </is>
      </c>
      <c r="C26" s="6" t="inlineStr">
        <is>
          <t>Misional</t>
        </is>
      </c>
      <c r="D26" s="6" t="inlineStr">
        <is>
          <t>Coordinador de operaciones</t>
        </is>
      </c>
      <c r="E26" s="6" t="inlineStr">
        <is>
          <t>Programación de técnicos y recursos</t>
        </is>
      </c>
      <c r="F26" s="6" t="inlineStr">
        <is>
          <t>Prestación del servicio</t>
        </is>
      </c>
      <c r="G26" s="6" t="inlineStr">
        <is>
          <t>Servicios iniciados en la fecha acordada</t>
        </is>
      </c>
      <c r="H26" s="13">
        <f>IF(B26="","",IF(C26="","Falta el tipo",IF(D26="","Falta el dueño",IF(E26="","Falta la salida",IF(F26="","Falta el cliente","OK")))))</f>
        <v/>
      </c>
      <c r="I26" s="14">
        <f>IF(OR(B26="",C26=""),"",C26&amp;"|"&amp;COUNTIFS($C$23:C26,C26,$B$23:B26,"&lt;&gt;"))</f>
        <v/>
      </c>
    </row>
    <row r="27">
      <c r="A27" s="6" t="inlineStr">
        <is>
          <t>PS-02</t>
        </is>
      </c>
      <c r="B27" s="6" t="inlineStr">
        <is>
          <t>Prestación del servicio en sitio</t>
        </is>
      </c>
      <c r="C27" s="6" t="inlineStr">
        <is>
          <t>Misional</t>
        </is>
      </c>
      <c r="D27" s="6" t="inlineStr">
        <is>
          <t>Supervisor técnico</t>
        </is>
      </c>
      <c r="E27" s="6" t="inlineStr">
        <is>
          <t>Servicio ejecutado</t>
        </is>
      </c>
      <c r="F27" s="6" t="inlineStr">
        <is>
          <t>Verificación y entrega</t>
        </is>
      </c>
      <c r="G27" s="6" t="inlineStr">
        <is>
          <t>Servicios terminados sin repetir visita</t>
        </is>
      </c>
      <c r="H27" s="13">
        <f>IF(B27="","",IF(C27="","Falta el tipo",IF(D27="","Falta el dueño",IF(E27="","Falta la salida",IF(F27="","Falta el cliente","OK")))))</f>
        <v/>
      </c>
      <c r="I27" s="14">
        <f>IF(OR(B27="",C27=""),"",C27&amp;"|"&amp;COUNTIFS($C$23:C27,C27,$B$23:B27,"&lt;&gt;"))</f>
        <v/>
      </c>
    </row>
    <row r="28">
      <c r="A28" s="6" t="inlineStr">
        <is>
          <t>PS-03</t>
        </is>
      </c>
      <c r="B28" s="6" t="inlineStr">
        <is>
          <t>Verificación y entrega al cliente</t>
        </is>
      </c>
      <c r="C28" s="6" t="inlineStr">
        <is>
          <t>Misional</t>
        </is>
      </c>
      <c r="D28" s="6" t="inlineStr">
        <is>
          <t>Coordinador de operaciones</t>
        </is>
      </c>
      <c r="E28" s="6" t="inlineStr">
        <is>
          <t>Informe técnico y acta firmada</t>
        </is>
      </c>
      <c r="F28" s="6" t="inlineStr">
        <is>
          <t>Cliente</t>
        </is>
      </c>
      <c r="G28" s="6" t="inlineStr">
        <is>
          <t>Actas firmadas sin observaciones</t>
        </is>
      </c>
      <c r="H28" s="13">
        <f>IF(B28="","",IF(C28="","Falta el tipo",IF(D28="","Falta el dueño",IF(E28="","Falta la salida",IF(F28="","Falta el cliente","OK")))))</f>
        <v/>
      </c>
      <c r="I28" s="14">
        <f>IF(OR(B28="",C28=""),"",C28&amp;"|"&amp;COUNTIFS($C$23:C28,C28,$B$23:B28,"&lt;&gt;"))</f>
        <v/>
      </c>
    </row>
    <row r="29">
      <c r="A29" s="6" t="inlineStr">
        <is>
          <t>SC-01</t>
        </is>
      </c>
      <c r="B29" s="6" t="inlineStr">
        <is>
          <t>Atención de PQRS y garantías</t>
        </is>
      </c>
      <c r="C29" s="6" t="inlineStr">
        <is>
          <t>Misional</t>
        </is>
      </c>
      <c r="D29" s="6" t="inlineStr">
        <is>
          <t>Coordinador de servicio al cliente</t>
        </is>
      </c>
      <c r="E29" s="6" t="inlineStr">
        <is>
          <t>PQRS resuelta</t>
        </is>
      </c>
      <c r="F29" s="6" t="inlineStr">
        <is>
          <t>Cliente</t>
        </is>
      </c>
      <c r="G29" s="6" t="inlineStr">
        <is>
          <t>PQRS resueltas en el plazo</t>
        </is>
      </c>
      <c r="H29" s="13">
        <f>IF(B29="","",IF(C29="","Falta el tipo",IF(D29="","Falta el dueño",IF(E29="","Falta la salida",IF(F29="","Falta el cliente","OK")))))</f>
        <v/>
      </c>
      <c r="I29" s="14">
        <f>IF(OR(B29="",C29=""),"",C29&amp;"|"&amp;COUNTIFS($C$23:C29,C29,$B$23:B29,"&lt;&gt;"))</f>
        <v/>
      </c>
    </row>
    <row r="30">
      <c r="A30" s="6" t="inlineStr">
        <is>
          <t>GH-01</t>
        </is>
      </c>
      <c r="B30" s="6" t="inlineStr">
        <is>
          <t>Gestión humana y competencias técnicas</t>
        </is>
      </c>
      <c r="C30" s="6" t="inlineStr">
        <is>
          <t>Apoyo</t>
        </is>
      </c>
      <c r="D30" s="6" t="inlineStr">
        <is>
          <t>Jefe de gestión humana</t>
        </is>
      </c>
      <c r="E30" s="6" t="inlineStr">
        <is>
          <t>Técnicos competentes y certificados</t>
        </is>
      </c>
      <c r="F30" s="6" t="inlineStr">
        <is>
          <t>Prestación del servicio</t>
        </is>
      </c>
      <c r="G30" s="6" t="inlineStr">
        <is>
          <t>Técnicos con competencias vigentes</t>
        </is>
      </c>
      <c r="H30" s="13">
        <f>IF(B30="","",IF(C30="","Falta el tipo",IF(D30="","Falta el dueño",IF(E30="","Falta la salida",IF(F30="","Falta el cliente","OK")))))</f>
        <v/>
      </c>
      <c r="I30" s="14">
        <f>IF(OR(B30="",C30=""),"",C30&amp;"|"&amp;COUNTIFS($C$23:C30,C30,$B$23:B30,"&lt;&gt;"))</f>
        <v/>
      </c>
    </row>
    <row r="31">
      <c r="A31" s="6" t="inlineStr">
        <is>
          <t>AP-02</t>
        </is>
      </c>
      <c r="B31" s="6" t="inlineStr">
        <is>
          <t>Compras de repuestos e insumos</t>
        </is>
      </c>
      <c r="C31" s="6" t="inlineStr">
        <is>
          <t>Apoyo</t>
        </is>
      </c>
      <c r="D31" s="6" t="inlineStr">
        <is>
          <t>Jefe de compras</t>
        </is>
      </c>
      <c r="E31" s="6" t="inlineStr">
        <is>
          <t>Repuesto disponible</t>
        </is>
      </c>
      <c r="F31" s="6" t="inlineStr">
        <is>
          <t>Prestación del servicio</t>
        </is>
      </c>
      <c r="G31" s="6" t="inlineStr">
        <is>
          <t>Servicios demorados por falta de repuesto</t>
        </is>
      </c>
      <c r="H31" s="13">
        <f>IF(B31="","",IF(C31="","Falta el tipo",IF(D31="","Falta el dueño",IF(E31="","Falta la salida",IF(F31="","Falta el cliente","OK")))))</f>
        <v/>
      </c>
      <c r="I31" s="14">
        <f>IF(OR(B31="",C31=""),"",C31&amp;"|"&amp;COUNTIFS($C$23:C31,C31,$B$23:B31,"&lt;&gt;"))</f>
        <v/>
      </c>
    </row>
    <row r="32">
      <c r="A32" s="6" t="inlineStr">
        <is>
          <t>EQ-01</t>
        </is>
      </c>
      <c r="B32" s="6" t="inlineStr">
        <is>
          <t>Herramientas y equipos de medición</t>
        </is>
      </c>
      <c r="C32" s="6" t="inlineStr">
        <is>
          <t>Apoyo</t>
        </is>
      </c>
      <c r="D32" s="6" t="inlineStr">
        <is>
          <t>Jefe de taller</t>
        </is>
      </c>
      <c r="E32" s="6" t="inlineStr">
        <is>
          <t>Equipo calibrado y disponible</t>
        </is>
      </c>
      <c r="F32" s="6" t="inlineStr">
        <is>
          <t>Prestación del servicio</t>
        </is>
      </c>
      <c r="G32" s="6" t="inlineStr">
        <is>
          <t>Equipos con calibración vigente</t>
        </is>
      </c>
      <c r="H32" s="13">
        <f>IF(B32="","",IF(C32="","Falta el tipo",IF(D32="","Falta el dueño",IF(E32="","Falta la salida",IF(F32="","Falta el cliente","OK")))))</f>
        <v/>
      </c>
      <c r="I32" s="14">
        <f>IF(OR(B32="",C32=""),"",C32&amp;"|"&amp;COUNTIFS($C$23:C32,C32,$B$23:B32,"&lt;&gt;"))</f>
        <v/>
      </c>
    </row>
    <row r="33">
      <c r="A33" s="6" t="inlineStr">
        <is>
          <t>FI-01</t>
        </is>
      </c>
      <c r="B33" s="6" t="inlineStr">
        <is>
          <t>Gestión financiera</t>
        </is>
      </c>
      <c r="C33" s="6" t="inlineStr">
        <is>
          <t>Apoyo</t>
        </is>
      </c>
      <c r="D33" s="6" t="inlineStr">
        <is>
          <t>Contador</t>
        </is>
      </c>
      <c r="E33" s="6" t="inlineStr">
        <is>
          <t>Facturación y pagos</t>
        </is>
      </c>
      <c r="F33" s="6" t="inlineStr">
        <is>
          <t>Gerencia y proveedores</t>
        </is>
      </c>
      <c r="G33" s="6" t="inlineStr">
        <is>
          <t>Días de facturación tras el acta</t>
        </is>
      </c>
      <c r="H33" s="13">
        <f>IF(B33="","",IF(C33="","Falta el tipo",IF(D33="","Falta el dueño",IF(E33="","Falta la salida",IF(F33="","Falta el cliente","OK")))))</f>
        <v/>
      </c>
      <c r="I33" s="14">
        <f>IF(OR(B33="",C33=""),"",C33&amp;"|"&amp;COUNTIFS($C$23:C33,C33,$B$23:B33,"&lt;&gt;"))</f>
        <v/>
      </c>
    </row>
    <row r="34">
      <c r="A34" s="6" t="inlineStr">
        <is>
          <t>SST-01</t>
        </is>
      </c>
      <c r="B34" s="6" t="inlineStr">
        <is>
          <t>Seguridad y salud en el trabajo</t>
        </is>
      </c>
      <c r="C34" s="6" t="inlineStr">
        <is>
          <t>Apoyo</t>
        </is>
      </c>
      <c r="D34" s="6" t="inlineStr">
        <is>
          <t>Coordinador de SST</t>
        </is>
      </c>
      <c r="E34" s="6" t="inlineStr">
        <is>
          <t>Peligros controlados en sitio</t>
        </is>
      </c>
      <c r="F34" s="6" t="inlineStr">
        <is>
          <t>Prestación del servicio</t>
        </is>
      </c>
      <c r="G34" s="6" t="inlineStr">
        <is>
          <t>Cumplimiento del plan anual de SST</t>
        </is>
      </c>
      <c r="H34" s="13">
        <f>IF(B34="","",IF(C34="","Falta el tipo",IF(D34="","Falta el dueño",IF(E34="","Falta la salida",IF(F34="","Falta el cliente","OK")))))</f>
        <v/>
      </c>
      <c r="I34" s="14">
        <f>IF(OR(B34="",C34=""),"",C34&amp;"|"&amp;COUNTIFS($C$23:C34,C34,$B$23:B34,"&lt;&gt;"))</f>
        <v/>
      </c>
    </row>
    <row r="35">
      <c r="A35" s="6" t="inlineStr">
        <is>
          <t>EV-01</t>
        </is>
      </c>
      <c r="B35" s="6" t="inlineStr">
        <is>
          <t>Auditoría interna</t>
        </is>
      </c>
      <c r="C35" s="6" t="inlineStr">
        <is>
          <t>Evaluación y mejora</t>
        </is>
      </c>
      <c r="D35" s="6" t="inlineStr">
        <is>
          <t>Coordinador de calidad</t>
        </is>
      </c>
      <c r="E35" s="6" t="inlineStr">
        <is>
          <t>Informe de auditoría</t>
        </is>
      </c>
      <c r="F35" s="6" t="inlineStr">
        <is>
          <t>Gerencia y dueños de proceso</t>
        </is>
      </c>
      <c r="G35" s="6" t="inlineStr">
        <is>
          <t>Programa de auditoría cumplido</t>
        </is>
      </c>
      <c r="H35" s="13">
        <f>IF(B35="","",IF(C35="","Falta el tipo",IF(D35="","Falta el dueño",IF(E35="","Falta la salida",IF(F35="","Falta el cliente","OK")))))</f>
        <v/>
      </c>
      <c r="I35" s="14">
        <f>IF(OR(B35="",C35=""),"",C35&amp;"|"&amp;COUNTIFS($C$23:C35,C35,$B$23:B35,"&lt;&gt;"))</f>
        <v/>
      </c>
    </row>
    <row r="36">
      <c r="A36" s="6" t="n"/>
      <c r="B36" s="6" t="n"/>
      <c r="C36" s="6" t="n"/>
      <c r="D36" s="6" t="n"/>
      <c r="E36" s="6" t="n"/>
      <c r="F36" s="6" t="n"/>
      <c r="G36" s="6" t="n"/>
      <c r="H36" s="13">
        <f>IF(B36="","",IF(C36="","Falta el tipo",IF(D36="","Falta el dueño",IF(E36="","Falta la salida",IF(F36="","Falta el cliente","OK")))))</f>
        <v/>
      </c>
      <c r="I36" s="14">
        <f>IF(OR(B36="",C36=""),"",C36&amp;"|"&amp;COUNTIFS($C$23:C36,C36,$B$23:B36,"&lt;&gt;"))</f>
        <v/>
      </c>
    </row>
    <row r="37">
      <c r="A37" s="6" t="n"/>
      <c r="B37" s="6" t="n"/>
      <c r="C37" s="6" t="n"/>
      <c r="D37" s="6" t="n"/>
      <c r="E37" s="6" t="n"/>
      <c r="F37" s="6" t="n"/>
      <c r="G37" s="6" t="n"/>
      <c r="H37" s="13">
        <f>IF(B37="","",IF(C37="","Falta el tipo",IF(D37="","Falta el dueño",IF(E37="","Falta la salida",IF(F37="","Falta el cliente","OK")))))</f>
        <v/>
      </c>
      <c r="I37" s="14">
        <f>IF(OR(B37="",C37=""),"",C37&amp;"|"&amp;COUNTIFS($C$23:C37,C37,$B$23:B37,"&lt;&gt;"))</f>
        <v/>
      </c>
    </row>
    <row r="38">
      <c r="A38" s="6" t="n"/>
      <c r="B38" s="6" t="n"/>
      <c r="C38" s="6" t="n"/>
      <c r="D38" s="6" t="n"/>
      <c r="E38" s="6" t="n"/>
      <c r="F38" s="6" t="n"/>
      <c r="G38" s="6" t="n"/>
      <c r="H38" s="13">
        <f>IF(B38="","",IF(C38="","Falta el tipo",IF(D38="","Falta el dueño",IF(E38="","Falta la salida",IF(F38="","Falta el cliente","OK")))))</f>
        <v/>
      </c>
      <c r="I38" s="14">
        <f>IF(OR(B38="",C38=""),"",C38&amp;"|"&amp;COUNTIFS($C$23:C38,C38,$B$23:B38,"&lt;&gt;"))</f>
        <v/>
      </c>
    </row>
    <row r="39">
      <c r="A39" s="6" t="n"/>
      <c r="B39" s="6" t="n"/>
      <c r="C39" s="6" t="n"/>
      <c r="D39" s="6" t="n"/>
      <c r="E39" s="6" t="n"/>
      <c r="F39" s="6" t="n"/>
      <c r="G39" s="6" t="n"/>
      <c r="H39" s="13">
        <f>IF(B39="","",IF(C39="","Falta el tipo",IF(D39="","Falta el dueño",IF(E39="","Falta la salida",IF(F39="","Falta el cliente","OK")))))</f>
        <v/>
      </c>
      <c r="I39" s="14">
        <f>IF(OR(B39="",C39=""),"",C39&amp;"|"&amp;COUNTIFS($C$23:C39,C39,$B$23:B39,"&lt;&gt;"))</f>
        <v/>
      </c>
    </row>
    <row r="40">
      <c r="A40" s="6" t="n"/>
      <c r="B40" s="6" t="n"/>
      <c r="C40" s="6" t="n"/>
      <c r="D40" s="6" t="n"/>
      <c r="E40" s="6" t="n"/>
      <c r="F40" s="6" t="n"/>
      <c r="G40" s="6" t="n"/>
      <c r="H40" s="13">
        <f>IF(B40="","",IF(C40="","Falta el tipo",IF(D40="","Falta el dueño",IF(E40="","Falta la salida",IF(F40="","Falta el cliente","OK")))))</f>
        <v/>
      </c>
      <c r="I40" s="14">
        <f>IF(OR(B40="",C40=""),"",C40&amp;"|"&amp;COUNTIFS($C$23:C40,C40,$B$23:B40,"&lt;&gt;"))</f>
        <v/>
      </c>
    </row>
    <row r="41">
      <c r="A41" s="6" t="n"/>
      <c r="B41" s="6" t="n"/>
      <c r="C41" s="6" t="n"/>
      <c r="D41" s="6" t="n"/>
      <c r="E41" s="6" t="n"/>
      <c r="F41" s="6" t="n"/>
      <c r="G41" s="6" t="n"/>
      <c r="H41" s="13">
        <f>IF(B41="","",IF(C41="","Falta el tipo",IF(D41="","Falta el dueño",IF(E41="","Falta la salida",IF(F41="","Falta el cliente","OK")))))</f>
        <v/>
      </c>
      <c r="I41" s="14">
        <f>IF(OR(B41="",C41=""),"",C41&amp;"|"&amp;COUNTIFS($C$23:C41,C41,$B$23:B41,"&lt;&gt;"))</f>
        <v/>
      </c>
    </row>
    <row r="42">
      <c r="A42" s="6" t="n"/>
      <c r="B42" s="6" t="n"/>
      <c r="C42" s="6" t="n"/>
      <c r="D42" s="6" t="n"/>
      <c r="E42" s="6" t="n"/>
      <c r="F42" s="6" t="n"/>
      <c r="G42" s="6" t="n"/>
      <c r="H42" s="13">
        <f>IF(B42="","",IF(C42="","Falta el tipo",IF(D42="","Falta el dueño",IF(E42="","Falta la salida",IF(F42="","Falta el cliente","OK")))))</f>
        <v/>
      </c>
      <c r="I42" s="14">
        <f>IF(OR(B42="",C42=""),"",C42&amp;"|"&amp;COUNTIFS($C$23:C42,C42,$B$23:B42,"&lt;&gt;"))</f>
        <v/>
      </c>
    </row>
    <row r="43">
      <c r="A43" s="6" t="n"/>
      <c r="B43" s="6" t="n"/>
      <c r="C43" s="6" t="n"/>
      <c r="D43" s="6" t="n"/>
      <c r="E43" s="6" t="n"/>
      <c r="F43" s="6" t="n"/>
      <c r="G43" s="6" t="n"/>
      <c r="H43" s="13">
        <f>IF(B43="","",IF(C43="","Falta el tipo",IF(D43="","Falta el dueño",IF(E43="","Falta la salida",IF(F43="","Falta el cliente","OK")))))</f>
        <v/>
      </c>
      <c r="I43" s="14">
        <f>IF(OR(B43="",C43=""),"",C43&amp;"|"&amp;COUNTIFS($C$23:C43,C43,$B$23:B43,"&lt;&gt;"))</f>
        <v/>
      </c>
    </row>
    <row r="44">
      <c r="A44" s="6" t="n"/>
      <c r="B44" s="6" t="n"/>
      <c r="C44" s="6" t="n"/>
      <c r="D44" s="6" t="n"/>
      <c r="E44" s="6" t="n"/>
      <c r="F44" s="6" t="n"/>
      <c r="G44" s="6" t="n"/>
      <c r="H44" s="13">
        <f>IF(B44="","",IF(C44="","Falta el tipo",IF(D44="","Falta el dueño",IF(E44="","Falta la salida",IF(F44="","Falta el cliente","OK")))))</f>
        <v/>
      </c>
      <c r="I44" s="14">
        <f>IF(OR(B44="",C44=""),"",C44&amp;"|"&amp;COUNTIFS($C$23:C44,C44,$B$23:B44,"&lt;&gt;"))</f>
        <v/>
      </c>
    </row>
    <row r="45">
      <c r="A45" s="6" t="n"/>
      <c r="B45" s="6" t="n"/>
      <c r="C45" s="6" t="n"/>
      <c r="D45" s="6" t="n"/>
      <c r="E45" s="6" t="n"/>
      <c r="F45" s="6" t="n"/>
      <c r="G45" s="6" t="n"/>
      <c r="H45" s="13">
        <f>IF(B45="","",IF(C45="","Falta el tipo",IF(D45="","Falta el dueño",IF(E45="","Falta la salida",IF(F45="","Falta el cliente","OK")))))</f>
        <v/>
      </c>
      <c r="I45" s="14">
        <f>IF(OR(B45="",C45=""),"",C45&amp;"|"&amp;COUNTIFS($C$23:C45,C45,$B$23:B45,"&lt;&gt;"))</f>
        <v/>
      </c>
    </row>
    <row r="46">
      <c r="A46" s="6" t="n"/>
      <c r="B46" s="6" t="n"/>
      <c r="C46" s="6" t="n"/>
      <c r="D46" s="6" t="n"/>
      <c r="E46" s="6" t="n"/>
      <c r="F46" s="6" t="n"/>
      <c r="G46" s="6" t="n"/>
      <c r="H46" s="13">
        <f>IF(B46="","",IF(C46="","Falta el tipo",IF(D46="","Falta el dueño",IF(E46="","Falta la salida",IF(F46="","Falta el cliente","OK")))))</f>
        <v/>
      </c>
      <c r="I46" s="14">
        <f>IF(OR(B46="",C46=""),"",C46&amp;"|"&amp;COUNTIFS($C$23:C46,C46,$B$23:B46,"&lt;&gt;"))</f>
        <v/>
      </c>
    </row>
    <row r="48">
      <c r="A48" s="9" t="inlineStr">
        <is>
          <t>La columna «Clave» la usa el mapa para ordenar los procesos; no la edite.</t>
        </is>
      </c>
    </row>
    <row r="49">
      <c r="A49" s="9" t="inlineStr">
        <is>
          <t>Plantilla de Tagline Soluciones Empresariales · tagline-soluciones.com.co — material informativo de orientación general. No constituye asesoría jurídica ni acredita el cumplimiento de ninguna obligación.</t>
        </is>
      </c>
    </row>
  </sheetData>
  <mergeCells count="7">
    <mergeCell ref="H4:H16"/>
    <mergeCell ref="A4:A16"/>
    <mergeCell ref="B10:G10"/>
    <mergeCell ref="B14:G14"/>
    <mergeCell ref="B2:D2"/>
    <mergeCell ref="B4:G4"/>
    <mergeCell ref="B7:G7"/>
  </mergeCells>
  <conditionalFormatting sqref="B5">
    <cfRule type="expression" priority="1" dxfId="0">
      <formula>B5&lt;&gt;""</formula>
    </cfRule>
  </conditionalFormatting>
  <conditionalFormatting sqref="C5">
    <cfRule type="expression" priority="2" dxfId="0">
      <formula>C5&lt;&gt;""</formula>
    </cfRule>
  </conditionalFormatting>
  <conditionalFormatting sqref="D5">
    <cfRule type="expression" priority="3" dxfId="0">
      <formula>D5&lt;&gt;""</formula>
    </cfRule>
  </conditionalFormatting>
  <conditionalFormatting sqref="E5">
    <cfRule type="expression" priority="4" dxfId="0">
      <formula>E5&lt;&gt;""</formula>
    </cfRule>
  </conditionalFormatting>
  <conditionalFormatting sqref="F5">
    <cfRule type="expression" priority="5" dxfId="0">
      <formula>F5&lt;&gt;""</formula>
    </cfRule>
  </conditionalFormatting>
  <conditionalFormatting sqref="G5">
    <cfRule type="expression" priority="6" dxfId="0">
      <formula>G5&lt;&gt;""</formula>
    </cfRule>
  </conditionalFormatting>
  <conditionalFormatting sqref="B8">
    <cfRule type="expression" priority="7" dxfId="0">
      <formula>B8&lt;&gt;""</formula>
    </cfRule>
  </conditionalFormatting>
  <conditionalFormatting sqref="C8">
    <cfRule type="expression" priority="8" dxfId="0">
      <formula>C8&lt;&gt;""</formula>
    </cfRule>
  </conditionalFormatting>
  <conditionalFormatting sqref="D8">
    <cfRule type="expression" priority="9" dxfId="0">
      <formula>D8&lt;&gt;""</formula>
    </cfRule>
  </conditionalFormatting>
  <conditionalFormatting sqref="E8">
    <cfRule type="expression" priority="10" dxfId="0">
      <formula>E8&lt;&gt;""</formula>
    </cfRule>
  </conditionalFormatting>
  <conditionalFormatting sqref="F8">
    <cfRule type="expression" priority="11" dxfId="0">
      <formula>F8&lt;&gt;""</formula>
    </cfRule>
  </conditionalFormatting>
  <conditionalFormatting sqref="G8">
    <cfRule type="expression" priority="12" dxfId="0">
      <formula>G8&lt;&gt;""</formula>
    </cfRule>
  </conditionalFormatting>
  <conditionalFormatting sqref="B11">
    <cfRule type="expression" priority="13" dxfId="0">
      <formula>B11&lt;&gt;""</formula>
    </cfRule>
  </conditionalFormatting>
  <conditionalFormatting sqref="C11">
    <cfRule type="expression" priority="14" dxfId="0">
      <formula>C11&lt;&gt;""</formula>
    </cfRule>
  </conditionalFormatting>
  <conditionalFormatting sqref="D11">
    <cfRule type="expression" priority="15" dxfId="0">
      <formula>D11&lt;&gt;""</formula>
    </cfRule>
  </conditionalFormatting>
  <conditionalFormatting sqref="E11">
    <cfRule type="expression" priority="16" dxfId="0">
      <formula>E11&lt;&gt;""</formula>
    </cfRule>
  </conditionalFormatting>
  <conditionalFormatting sqref="F11">
    <cfRule type="expression" priority="17" dxfId="0">
      <formula>F11&lt;&gt;""</formula>
    </cfRule>
  </conditionalFormatting>
  <conditionalFormatting sqref="G11">
    <cfRule type="expression" priority="18" dxfId="0">
      <formula>G11&lt;&gt;""</formula>
    </cfRule>
  </conditionalFormatting>
  <conditionalFormatting sqref="B12">
    <cfRule type="expression" priority="19" dxfId="0">
      <formula>B12&lt;&gt;""</formula>
    </cfRule>
  </conditionalFormatting>
  <conditionalFormatting sqref="C12">
    <cfRule type="expression" priority="20" dxfId="0">
      <formula>C12&lt;&gt;""</formula>
    </cfRule>
  </conditionalFormatting>
  <conditionalFormatting sqref="D12">
    <cfRule type="expression" priority="21" dxfId="0">
      <formula>D12&lt;&gt;""</formula>
    </cfRule>
  </conditionalFormatting>
  <conditionalFormatting sqref="E12">
    <cfRule type="expression" priority="22" dxfId="0">
      <formula>E12&lt;&gt;""</formula>
    </cfRule>
  </conditionalFormatting>
  <conditionalFormatting sqref="F12">
    <cfRule type="expression" priority="23" dxfId="0">
      <formula>F12&lt;&gt;""</formula>
    </cfRule>
  </conditionalFormatting>
  <conditionalFormatting sqref="G12">
    <cfRule type="expression" priority="24" dxfId="0">
      <formula>G12&lt;&gt;""</formula>
    </cfRule>
  </conditionalFormatting>
  <conditionalFormatting sqref="B15">
    <cfRule type="expression" priority="25" dxfId="0">
      <formula>B15&lt;&gt;""</formula>
    </cfRule>
  </conditionalFormatting>
  <conditionalFormatting sqref="C15">
    <cfRule type="expression" priority="26" dxfId="0">
      <formula>C15&lt;&gt;""</formula>
    </cfRule>
  </conditionalFormatting>
  <conditionalFormatting sqref="D15">
    <cfRule type="expression" priority="27" dxfId="0">
      <formula>D15&lt;&gt;""</formula>
    </cfRule>
  </conditionalFormatting>
  <conditionalFormatting sqref="E15">
    <cfRule type="expression" priority="28" dxfId="0">
      <formula>E15&lt;&gt;""</formula>
    </cfRule>
  </conditionalFormatting>
  <conditionalFormatting sqref="F15">
    <cfRule type="expression" priority="29" dxfId="0">
      <formula>F15&lt;&gt;""</formula>
    </cfRule>
  </conditionalFormatting>
  <conditionalFormatting sqref="G15">
    <cfRule type="expression" priority="30" dxfId="0">
      <formula>G15&lt;&gt;""</formula>
    </cfRule>
  </conditionalFormatting>
  <conditionalFormatting sqref="H23:H46">
    <cfRule type="expression" priority="31" dxfId="1">
      <formula>H23="OK"</formula>
    </cfRule>
    <cfRule type="expression" priority="32" dxfId="2">
      <formula>AND(H23&lt;&gt;"",H23&lt;&gt;"OK")</formula>
    </cfRule>
  </conditionalFormatting>
  <dataValidations count="1">
    <dataValidation sqref="C23 C24 C25 C26 C27 C28 C29 C30 C31 C32 C33 C34 C35 C36 C37 C38 C39 C40 C41 C42 C43 C44 C45 C46" showDropDown="0" showInputMessage="0" showErrorMessage="0" allowBlank="1" type="list">
      <formula1>"Estratégico,Misional,Apoyo,Evaluación y mejora"</formula1>
    </dataValidation>
  </dataValidations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Tagline Soluciones Empresariales</dc:creator>
  <dc:title xmlns:dc="http://purl.org/dc/elements/1.1/">Mapa de procesos</dc:title>
  <dcterms:created xmlns:dcterms="http://purl.org/dc/terms/" xmlns:xsi="http://www.w3.org/2001/XMLSchema-instance" xsi:type="dcterms:W3CDTF">2026-10-26T04:53:43Z</dcterms:created>
  <dcterms:modified xmlns:dcterms="http://purl.org/dc/terms/" xmlns:xsi="http://www.w3.org/2001/XMLSchema-instance" xsi:type="dcterms:W3CDTF">2026-10-26T04:53:43Z</dcterms:modified>
</cp:coreProperties>
</file>